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Korisnik\amlinaric\Desktop\2025\05_Financijski izvještaji\II. Rebalans 2025\"/>
    </mc:Choice>
  </mc:AlternateContent>
  <xr:revisionPtr revIDLastSave="0" documentId="8_{33A045A7-CE9D-481D-9049-CEACA7506243}" xr6:coauthVersionLast="47" xr6:coauthVersionMax="47" xr10:uidLastSave="{00000000-0000-0000-0000-000000000000}"/>
  <bookViews>
    <workbookView xWindow="28680" yWindow="-120" windowWidth="29040" windowHeight="15840" tabRatio="386" xr2:uid="{00000000-000D-0000-FFFF-FFFF00000000}"/>
  </bookViews>
  <sheets>
    <sheet name="SAŽETAK EUR" sheetId="8" r:id="rId1"/>
    <sheet name=" Račun prihoda i rashoda" sheetId="3" r:id="rId2"/>
    <sheet name="Račun financiranja" sheetId="6" r:id="rId3"/>
    <sheet name="POSEBNI DIO" sheetId="7" r:id="rId4"/>
    <sheet name="List2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8" l="1"/>
  <c r="F16" i="7"/>
  <c r="G14" i="7" l="1"/>
  <c r="E14" i="7"/>
  <c r="H27" i="8" l="1"/>
  <c r="F27" i="8"/>
  <c r="F36" i="7" l="1"/>
  <c r="F34" i="7"/>
  <c r="F30" i="7"/>
  <c r="F27" i="7"/>
  <c r="F24" i="7"/>
  <c r="F23" i="7"/>
  <c r="F20" i="7"/>
  <c r="F15" i="7"/>
  <c r="F14" i="7" s="1"/>
  <c r="F11" i="7"/>
  <c r="F12" i="7"/>
  <c r="F13" i="7"/>
  <c r="F10" i="7"/>
  <c r="E11" i="6"/>
  <c r="E9" i="6"/>
  <c r="E30" i="3"/>
  <c r="E29" i="3"/>
  <c r="E24" i="3"/>
  <c r="E25" i="3"/>
  <c r="E26" i="3"/>
  <c r="E27" i="3"/>
  <c r="E23" i="3"/>
  <c r="E16" i="3"/>
  <c r="E12" i="3"/>
  <c r="E13" i="3"/>
  <c r="E14" i="3"/>
  <c r="E11" i="3"/>
  <c r="E22" i="7" l="1"/>
  <c r="F22" i="7"/>
  <c r="G22" i="7"/>
  <c r="E35" i="7" l="1"/>
  <c r="F35" i="7"/>
  <c r="G35" i="7"/>
  <c r="E33" i="7"/>
  <c r="E32" i="7" s="1"/>
  <c r="F33" i="7"/>
  <c r="F32" i="7" s="1"/>
  <c r="G33" i="7"/>
  <c r="G32" i="7" s="1"/>
  <c r="E29" i="7"/>
  <c r="E28" i="7" s="1"/>
  <c r="F29" i="7"/>
  <c r="F28" i="7" s="1"/>
  <c r="G29" i="7"/>
  <c r="G28" i="7" s="1"/>
  <c r="E26" i="7"/>
  <c r="E25" i="7" s="1"/>
  <c r="F26" i="7"/>
  <c r="F25" i="7" s="1"/>
  <c r="G26" i="7"/>
  <c r="G25" i="7" s="1"/>
  <c r="E21" i="7"/>
  <c r="F21" i="7"/>
  <c r="G21" i="7"/>
  <c r="E19" i="7"/>
  <c r="E18" i="7" s="1"/>
  <c r="F19" i="7"/>
  <c r="F18" i="7" s="1"/>
  <c r="G19" i="7"/>
  <c r="G18" i="7" s="1"/>
  <c r="E9" i="7"/>
  <c r="F9" i="7"/>
  <c r="G9" i="7"/>
  <c r="E17" i="7" l="1"/>
  <c r="F17" i="7"/>
  <c r="G17" i="7"/>
  <c r="F8" i="7"/>
  <c r="F7" i="7" s="1"/>
  <c r="E8" i="7"/>
  <c r="E7" i="7" s="1"/>
  <c r="G8" i="7"/>
  <c r="G7" i="7" s="1"/>
  <c r="G31" i="7"/>
  <c r="F31" i="7"/>
  <c r="E31" i="7"/>
  <c r="G6" i="7" l="1"/>
  <c r="F6" i="7"/>
  <c r="E6" i="7"/>
  <c r="D10" i="6" l="1"/>
  <c r="F20" i="8" s="1"/>
  <c r="F21" i="8" s="1"/>
  <c r="E10" i="6"/>
  <c r="G20" i="8" s="1"/>
  <c r="G21" i="8" s="1"/>
  <c r="F10" i="6"/>
  <c r="H20" i="8" s="1"/>
  <c r="H21" i="8" s="1"/>
  <c r="D8" i="6"/>
  <c r="E8" i="6"/>
  <c r="F8" i="6"/>
  <c r="D28" i="3"/>
  <c r="F13" i="8" s="1"/>
  <c r="E28" i="3"/>
  <c r="G13" i="8" s="1"/>
  <c r="F28" i="3"/>
  <c r="H13" i="8" s="1"/>
  <c r="D22" i="3"/>
  <c r="F12" i="8" s="1"/>
  <c r="E22" i="3"/>
  <c r="G12" i="8" s="1"/>
  <c r="F22" i="3"/>
  <c r="H12" i="8" s="1"/>
  <c r="D15" i="3"/>
  <c r="E15" i="3"/>
  <c r="F15" i="3"/>
  <c r="D10" i="3"/>
  <c r="F9" i="8" s="1"/>
  <c r="F8" i="8" s="1"/>
  <c r="E10" i="3"/>
  <c r="G9" i="8" s="1"/>
  <c r="G8" i="8" s="1"/>
  <c r="F10" i="3"/>
  <c r="H9" i="8" s="1"/>
  <c r="H8" i="8" s="1"/>
  <c r="H11" i="8" l="1"/>
  <c r="H14" i="8" s="1"/>
  <c r="H30" i="8" s="1"/>
  <c r="G11" i="8"/>
  <c r="G14" i="8" s="1"/>
  <c r="G30" i="8" s="1"/>
  <c r="F11" i="8"/>
  <c r="F14" i="8" s="1"/>
  <c r="F30" i="8" s="1"/>
</calcChain>
</file>

<file path=xl/sharedStrings.xml><?xml version="1.0" encoding="utf-8"?>
<sst xmlns="http://schemas.openxmlformats.org/spreadsheetml/2006/main" count="125" uniqueCount="71">
  <si>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</si>
  <si>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</si>
  <si>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</si>
  <si>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</si>
  <si>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</si>
  <si>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</si>
  <si>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</si>
  <si>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</si>
  <si>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</si>
  <si>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</si>
  <si>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</si>
  <si>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</si>
  <si>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</si>
  <si>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</si>
  <si>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</si>
  <si>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</si>
  <si>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</si>
  <si>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</si>
  <si>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</si>
  <si>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</si>
  <si>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</si>
  <si>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</si>
  <si>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</si>
  <si>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</si>
  <si>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</si>
  <si>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</si>
  <si>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</si>
  <si>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</si>
  <si>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</si>
  <si>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</si>
  <si>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</si>
  <si>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</si>
  <si>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</si>
  <si>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 xml:space="preserve">A) SAŽETAK RAČUNA PRIHODA I RASHODA </t>
  </si>
  <si>
    <t>B) SAŽETAK RAČUNA FINANCIRANJA</t>
  </si>
  <si>
    <t>UKUPAN DONOS VIŠKA / MANJKA IZ PRETHODNE(IH) GODINE***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</si>
  <si>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</si>
  <si>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Pomoći iz inozemstva i od subjekata unutar općeg proračuna</t>
  </si>
  <si>
    <t>Prihodi od prodaje proizvedene dugotrajne imovine</t>
  </si>
  <si>
    <t>Kazne, upravne mjere i ostali prihodi</t>
  </si>
  <si>
    <t>Rashodi za nabavu proizvedene dugotrajne imovine</t>
  </si>
  <si>
    <t>C) PRENESENI VIŠAK ILI PRENESENI MANJAK I VIŠEGODIŠNJI PLAN URAVNOTEŽENJA</t>
  </si>
  <si>
    <t>Prihodi od imovine</t>
  </si>
  <si>
    <t>Prihodi od upravnih i administrativnih pristojbi, pristojbi po posebnim propisima i naknada</t>
  </si>
  <si>
    <t>EUR</t>
  </si>
  <si>
    <t>Financijski rashodi</t>
  </si>
  <si>
    <t>Pomoći dane u inozemstvo i unutar općeg proračuna</t>
  </si>
  <si>
    <t>Ostali rashodi</t>
  </si>
  <si>
    <t>Rashodi za dodatna ulaganja na nefinancijskoj imovini</t>
  </si>
  <si>
    <t>ŽUP.UPRAVA ZA CESTE SISAK</t>
  </si>
  <si>
    <t>PROGRAM 1000</t>
  </si>
  <si>
    <t>RASHODI UPRAVE</t>
  </si>
  <si>
    <t>Aktivnost A100001</t>
  </si>
  <si>
    <t>PROGRAM 2000</t>
  </si>
  <si>
    <t>REDOVNO I IZVANREDNO ODRŽAVANJE  Ž I L CESTA</t>
  </si>
  <si>
    <t>Aktivnost A200001</t>
  </si>
  <si>
    <t>REDOVITO ODRŽAVANJE</t>
  </si>
  <si>
    <t>Aktivnost A200002</t>
  </si>
  <si>
    <t>IZVANREDNO ODRŽAVANJE</t>
  </si>
  <si>
    <t>Aktivnost A200003</t>
  </si>
  <si>
    <t>GRAD SISAK</t>
  </si>
  <si>
    <t>Aktivnost A200004</t>
  </si>
  <si>
    <t>GRAĐENJE</t>
  </si>
  <si>
    <t>PROGRAM 3000</t>
  </si>
  <si>
    <t>OTPLATA KREDITA</t>
  </si>
  <si>
    <t>Aktivnost A300001</t>
  </si>
  <si>
    <t>Izmjene plana</t>
  </si>
  <si>
    <t>Plan za 2025.</t>
  </si>
  <si>
    <t>Novi plan za 2025.</t>
  </si>
  <si>
    <t>2. IZMJENE I DOPUNE FINANCIJSKOG PLANA ZA 2025. GODINU</t>
  </si>
  <si>
    <t>2.  IZMJENE I DOPUNE FINANCIJSKOG PLANA ŽUPANIJSKE UPRAVE ZA CESTE SISAČKO-MOSLAVAČKE ŽUPANIJE ZA 2025. GODINU I PROJEKCIJA PLANA ZA 2026. I 2027.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</si>
</sst>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righ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4" borderId="1" xfId="0" quotePrefix="1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0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9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3" fontId="6" fillId="2" borderId="4" xfId="0" applyNumberFormat="1" applyFont="1" applyFill="1" applyBorder="1" applyAlignment="1">
      <alignment horizontal="right"/>
    </xf>
    <xf numFmtId="0" fontId="6" fillId="3" borderId="4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3" fontId="6" fillId="3" borderId="4" xfId="0" applyNumberFormat="1" applyFont="1" applyFill="1" applyBorder="1" applyAlignment="1">
      <alignment horizontal="right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vertical="center" wrapText="1"/>
    </xf>
    <xf numFmtId="3" fontId="6" fillId="4" borderId="3" xfId="0" quotePrefix="1" applyNumberFormat="1" applyFont="1" applyFill="1" applyBorder="1" applyAlignment="1">
      <alignment horizontal="right"/>
    </xf>
    <xf numFmtId="3" fontId="6" fillId="3" borderId="3" xfId="0" quotePrefix="1" applyNumberFormat="1" applyFont="1" applyFill="1" applyBorder="1" applyAlignment="1">
      <alignment horizontal="right"/>
    </xf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10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0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10" fillId="0" borderId="1" xfId="0" quotePrefix="1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"/>
  <sheetViews>
    <sheetView tabSelected="1" topLeftCell="A4" workbookViewId="0">
      <selection activeCell="G27" sqref="G27"/>
    </sheetView>
  </sheetViews>
  <sheetFormatPr defaultRowHeight="15" x14ac:dyDescent="0.25"/>
  <cols>
    <col min="5" max="8" width="25.28515625" customWidth="1"/>
  </cols>
  <sheetData>
    <row r="1" spans="1:8" ht="42" customHeight="1" x14ac:dyDescent="0.25">
      <c r="A1" s="52" t="s">
        <v>70</v>
      </c>
      <c r="B1" s="52"/>
      <c r="C1" s="52"/>
      <c r="D1" s="52"/>
      <c r="E1" s="52"/>
      <c r="F1" s="52"/>
      <c r="G1" s="52"/>
      <c r="H1" s="52"/>
    </row>
    <row r="2" spans="1:8" ht="18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52" t="s">
        <v>27</v>
      </c>
      <c r="B3" s="52"/>
      <c r="C3" s="52"/>
      <c r="D3" s="52"/>
      <c r="E3" s="52"/>
      <c r="F3" s="52"/>
      <c r="G3" s="63"/>
      <c r="H3" s="63"/>
    </row>
    <row r="4" spans="1:8" ht="18" customHeight="1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52" t="s">
        <v>33</v>
      </c>
      <c r="B5" s="53"/>
      <c r="C5" s="53"/>
      <c r="D5" s="53"/>
      <c r="E5" s="53"/>
      <c r="F5" s="53"/>
      <c r="G5" s="53"/>
      <c r="H5" s="53"/>
    </row>
    <row r="6" spans="1:8" ht="18" customHeight="1" x14ac:dyDescent="0.25">
      <c r="A6" s="1"/>
      <c r="B6" s="2"/>
      <c r="C6" s="2"/>
      <c r="D6" s="2"/>
      <c r="E6" s="6"/>
      <c r="F6" s="7"/>
      <c r="G6" s="7"/>
      <c r="H6" s="23" t="s">
        <v>44</v>
      </c>
    </row>
    <row r="7" spans="1:8" x14ac:dyDescent="0.25">
      <c r="A7" s="24"/>
      <c r="B7" s="25"/>
      <c r="C7" s="25"/>
      <c r="D7" s="26"/>
      <c r="E7" s="27"/>
      <c r="F7" s="3" t="s">
        <v>67</v>
      </c>
      <c r="G7" s="3" t="s">
        <v>66</v>
      </c>
      <c r="H7" s="3" t="s">
        <v>68</v>
      </c>
    </row>
    <row r="8" spans="1:8" ht="15" customHeight="1" x14ac:dyDescent="0.25">
      <c r="A8" s="64" t="s">
        <v>0</v>
      </c>
      <c r="B8" s="51"/>
      <c r="C8" s="51"/>
      <c r="D8" s="51"/>
      <c r="E8" s="65"/>
      <c r="F8" s="28">
        <f t="shared" ref="F8:H8" si="0">F9+F10</f>
        <v>12124500</v>
      </c>
      <c r="G8" s="28">
        <f t="shared" si="0"/>
        <v>-1630000</v>
      </c>
      <c r="H8" s="28">
        <f t="shared" si="0"/>
        <v>10494500</v>
      </c>
    </row>
    <row r="9" spans="1:8" ht="15" customHeight="1" x14ac:dyDescent="0.25">
      <c r="A9" s="62" t="s">
        <v>1</v>
      </c>
      <c r="B9" s="61"/>
      <c r="C9" s="61"/>
      <c r="D9" s="61"/>
      <c r="E9" s="66"/>
      <c r="F9" s="29">
        <f>' Račun prihoda i rashoda'!D10</f>
        <v>12124500</v>
      </c>
      <c r="G9" s="29">
        <f>' Račun prihoda i rashoda'!E10</f>
        <v>-1630000</v>
      </c>
      <c r="H9" s="29">
        <f>' Račun prihoda i rashoda'!F10</f>
        <v>10494500</v>
      </c>
    </row>
    <row r="10" spans="1:8" x14ac:dyDescent="0.25">
      <c r="A10" s="67" t="s">
        <v>2</v>
      </c>
      <c r="B10" s="66"/>
      <c r="C10" s="66"/>
      <c r="D10" s="66"/>
      <c r="E10" s="66"/>
      <c r="F10" s="29">
        <v>0</v>
      </c>
      <c r="G10" s="29"/>
      <c r="H10" s="29">
        <v>0</v>
      </c>
    </row>
    <row r="11" spans="1:8" x14ac:dyDescent="0.25">
      <c r="A11" s="32" t="s">
        <v>3</v>
      </c>
      <c r="B11" s="33"/>
      <c r="C11" s="33"/>
      <c r="D11" s="33"/>
      <c r="E11" s="33"/>
      <c r="F11" s="28">
        <f t="shared" ref="F11:H11" si="1">F12+F13</f>
        <v>13684443</v>
      </c>
      <c r="G11" s="28">
        <f t="shared" si="1"/>
        <v>-1630000</v>
      </c>
      <c r="H11" s="28">
        <f t="shared" si="1"/>
        <v>12054443</v>
      </c>
    </row>
    <row r="12" spans="1:8" ht="15" customHeight="1" x14ac:dyDescent="0.25">
      <c r="A12" s="60" t="s">
        <v>4</v>
      </c>
      <c r="B12" s="61"/>
      <c r="C12" s="61"/>
      <c r="D12" s="61"/>
      <c r="E12" s="61"/>
      <c r="F12" s="29">
        <f>' Račun prihoda i rashoda'!D22</f>
        <v>12340043</v>
      </c>
      <c r="G12" s="29">
        <f>' Račun prihoda i rashoda'!E22</f>
        <v>-906100</v>
      </c>
      <c r="H12" s="29">
        <f>' Račun prihoda i rashoda'!F22</f>
        <v>11433943</v>
      </c>
    </row>
    <row r="13" spans="1:8" x14ac:dyDescent="0.25">
      <c r="A13" s="67" t="s">
        <v>5</v>
      </c>
      <c r="B13" s="66"/>
      <c r="C13" s="66"/>
      <c r="D13" s="66"/>
      <c r="E13" s="66"/>
      <c r="F13" s="29">
        <f>' Račun prihoda i rashoda'!D28</f>
        <v>1344400</v>
      </c>
      <c r="G13" s="29">
        <f>' Račun prihoda i rashoda'!E28</f>
        <v>-723900</v>
      </c>
      <c r="H13" s="29">
        <f>' Račun prihoda i rashoda'!F28</f>
        <v>620500</v>
      </c>
    </row>
    <row r="14" spans="1:8" ht="15" customHeight="1" x14ac:dyDescent="0.25">
      <c r="A14" s="50" t="s">
        <v>6</v>
      </c>
      <c r="B14" s="51"/>
      <c r="C14" s="51"/>
      <c r="D14" s="51"/>
      <c r="E14" s="51"/>
      <c r="F14" s="28">
        <f t="shared" ref="F14:H14" si="2">F8-F11</f>
        <v>-1559943</v>
      </c>
      <c r="G14" s="28">
        <f t="shared" si="2"/>
        <v>0</v>
      </c>
      <c r="H14" s="28">
        <f t="shared" si="2"/>
        <v>-1559943</v>
      </c>
    </row>
    <row r="15" spans="1:8" ht="18" x14ac:dyDescent="0.25">
      <c r="A15" s="4"/>
      <c r="B15" s="19"/>
      <c r="C15" s="19"/>
      <c r="D15" s="19"/>
      <c r="E15" s="19"/>
      <c r="F15" s="20"/>
      <c r="G15" s="20"/>
      <c r="H15" s="20"/>
    </row>
    <row r="16" spans="1:8" ht="15.75" customHeight="1" x14ac:dyDescent="0.25">
      <c r="A16" s="52" t="s">
        <v>34</v>
      </c>
      <c r="B16" s="53"/>
      <c r="C16" s="53"/>
      <c r="D16" s="53"/>
      <c r="E16" s="53"/>
      <c r="F16" s="53"/>
      <c r="G16" s="53"/>
      <c r="H16" s="53"/>
    </row>
    <row r="17" spans="1:8" ht="18" x14ac:dyDescent="0.25">
      <c r="A17" s="4"/>
      <c r="B17" s="19"/>
      <c r="C17" s="19"/>
      <c r="D17" s="19"/>
      <c r="E17" s="19"/>
      <c r="F17" s="20"/>
      <c r="G17" s="20"/>
      <c r="H17" s="20"/>
    </row>
    <row r="18" spans="1:8" x14ac:dyDescent="0.25">
      <c r="A18" s="24"/>
      <c r="B18" s="25"/>
      <c r="C18" s="25"/>
      <c r="D18" s="26"/>
      <c r="E18" s="27"/>
      <c r="F18" s="3" t="s">
        <v>67</v>
      </c>
      <c r="G18" s="3" t="s">
        <v>66</v>
      </c>
      <c r="H18" s="3" t="s">
        <v>68</v>
      </c>
    </row>
    <row r="19" spans="1:8" ht="15.75" customHeight="1" x14ac:dyDescent="0.25">
      <c r="A19" s="62" t="s">
        <v>8</v>
      </c>
      <c r="B19" s="68"/>
      <c r="C19" s="68"/>
      <c r="D19" s="68"/>
      <c r="E19" s="69"/>
      <c r="F19" s="29">
        <v>0</v>
      </c>
      <c r="G19" s="29">
        <v>0</v>
      </c>
      <c r="H19" s="29">
        <v>0</v>
      </c>
    </row>
    <row r="20" spans="1:8" ht="15" customHeight="1" x14ac:dyDescent="0.25">
      <c r="A20" s="62" t="s">
        <v>9</v>
      </c>
      <c r="B20" s="61"/>
      <c r="C20" s="61"/>
      <c r="D20" s="61"/>
      <c r="E20" s="61"/>
      <c r="F20" s="29">
        <f>'Račun financiranja'!D10</f>
        <v>840000</v>
      </c>
      <c r="G20" s="29">
        <f>'Račun financiranja'!E10</f>
        <v>0</v>
      </c>
      <c r="H20" s="29">
        <f>'Račun financiranja'!F10</f>
        <v>840000</v>
      </c>
    </row>
    <row r="21" spans="1:8" ht="15" customHeight="1" x14ac:dyDescent="0.25">
      <c r="A21" s="50" t="s">
        <v>10</v>
      </c>
      <c r="B21" s="51"/>
      <c r="C21" s="51"/>
      <c r="D21" s="51"/>
      <c r="E21" s="51"/>
      <c r="F21" s="28">
        <f t="shared" ref="F21:H21" si="3">F19-F20</f>
        <v>-840000</v>
      </c>
      <c r="G21" s="28">
        <f t="shared" si="3"/>
        <v>0</v>
      </c>
      <c r="H21" s="28">
        <f t="shared" si="3"/>
        <v>-840000</v>
      </c>
    </row>
    <row r="22" spans="1:8" ht="18" x14ac:dyDescent="0.25">
      <c r="A22" s="18"/>
      <c r="B22" s="19"/>
      <c r="C22" s="19"/>
      <c r="D22" s="19"/>
      <c r="E22" s="19"/>
      <c r="F22" s="20"/>
      <c r="G22" s="20"/>
      <c r="H22" s="20"/>
    </row>
    <row r="23" spans="1:8" ht="15.75" customHeight="1" x14ac:dyDescent="0.25">
      <c r="A23" s="52" t="s">
        <v>41</v>
      </c>
      <c r="B23" s="53"/>
      <c r="C23" s="53"/>
      <c r="D23" s="53"/>
      <c r="E23" s="53"/>
      <c r="F23" s="53"/>
      <c r="G23" s="53"/>
      <c r="H23" s="53"/>
    </row>
    <row r="24" spans="1:8" ht="18" x14ac:dyDescent="0.25">
      <c r="A24" s="18"/>
      <c r="B24" s="19"/>
      <c r="C24" s="19"/>
      <c r="D24" s="19"/>
      <c r="E24" s="19"/>
      <c r="F24" s="20"/>
      <c r="G24" s="20"/>
      <c r="H24" s="20"/>
    </row>
    <row r="25" spans="1:8" x14ac:dyDescent="0.25">
      <c r="A25" s="24"/>
      <c r="B25" s="25"/>
      <c r="C25" s="25"/>
      <c r="D25" s="26"/>
      <c r="E25" s="27"/>
      <c r="F25" s="3" t="s">
        <v>67</v>
      </c>
      <c r="G25" s="3" t="s">
        <v>66</v>
      </c>
      <c r="H25" s="3" t="s">
        <v>68</v>
      </c>
    </row>
    <row r="26" spans="1:8" ht="15" customHeight="1" x14ac:dyDescent="0.25">
      <c r="A26" s="54" t="s">
        <v>35</v>
      </c>
      <c r="B26" s="55"/>
      <c r="C26" s="55"/>
      <c r="D26" s="55"/>
      <c r="E26" s="56"/>
      <c r="F26" s="30">
        <v>2399943</v>
      </c>
      <c r="G26" s="30">
        <v>0</v>
      </c>
      <c r="H26" s="46">
        <v>2399943</v>
      </c>
    </row>
    <row r="27" spans="1:8" ht="30" customHeight="1" x14ac:dyDescent="0.25">
      <c r="A27" s="57" t="s">
        <v>7</v>
      </c>
      <c r="B27" s="58"/>
      <c r="C27" s="58"/>
      <c r="D27" s="58"/>
      <c r="E27" s="59"/>
      <c r="F27" s="31">
        <f>F26</f>
        <v>2399943</v>
      </c>
      <c r="G27" s="31">
        <f t="shared" ref="G27:H27" si="4">G26</f>
        <v>0</v>
      </c>
      <c r="H27" s="47">
        <f t="shared" si="4"/>
        <v>2399943</v>
      </c>
    </row>
    <row r="30" spans="1:8" ht="15" customHeight="1" x14ac:dyDescent="0.25">
      <c r="A30" s="60" t="s">
        <v>11</v>
      </c>
      <c r="B30" s="61"/>
      <c r="C30" s="61"/>
      <c r="D30" s="61"/>
      <c r="E30" s="61"/>
      <c r="F30" s="29">
        <f>F14+F21+F27</f>
        <v>0</v>
      </c>
      <c r="G30" s="29">
        <f t="shared" ref="G30:H30" si="5">G14+G21+G27</f>
        <v>0</v>
      </c>
      <c r="H30" s="29">
        <f t="shared" si="5"/>
        <v>0</v>
      </c>
    </row>
    <row r="31" spans="1:8" ht="10.5" customHeight="1" x14ac:dyDescent="0.25">
      <c r="A31" s="13"/>
      <c r="B31" s="14"/>
      <c r="C31" s="14"/>
      <c r="D31" s="14"/>
      <c r="E31" s="14"/>
      <c r="F31" s="15"/>
      <c r="G31" s="15"/>
      <c r="H31" s="15"/>
    </row>
    <row r="32" spans="1:8" ht="8.25" customHeight="1" x14ac:dyDescent="0.25"/>
    <row r="33" spans="1:8" ht="29.25" customHeight="1" x14ac:dyDescent="0.25">
      <c r="A33" s="48" t="s">
        <v>36</v>
      </c>
      <c r="B33" s="49"/>
      <c r="C33" s="49"/>
      <c r="D33" s="49"/>
      <c r="E33" s="49"/>
      <c r="F33" s="49"/>
      <c r="G33" s="49"/>
      <c r="H33" s="49"/>
    </row>
  </sheetData>
  <mergeCells count="18">
    <mergeCell ref="A20:E20"/>
    <mergeCell ref="A1:H1"/>
    <mergeCell ref="A3:H3"/>
    <mergeCell ref="A5:H5"/>
    <mergeCell ref="A8:E8"/>
    <mergeCell ref="A9:E9"/>
    <mergeCell ref="A10:E10"/>
    <mergeCell ref="A12:E12"/>
    <mergeCell ref="A13:E13"/>
    <mergeCell ref="A14:E14"/>
    <mergeCell ref="A16:H16"/>
    <mergeCell ref="A19:E19"/>
    <mergeCell ref="A33:H33"/>
    <mergeCell ref="A21:E21"/>
    <mergeCell ref="A23:H23"/>
    <mergeCell ref="A26:E26"/>
    <mergeCell ref="A27:E27"/>
    <mergeCell ref="A30:E30"/>
  </mergeCells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0"/>
  <sheetViews>
    <sheetView topLeftCell="A10" workbookViewId="0">
      <selection activeCell="F31" sqref="F3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6" width="25.28515625" customWidth="1"/>
  </cols>
  <sheetData>
    <row r="1" spans="1:6" ht="42" customHeight="1" x14ac:dyDescent="0.25">
      <c r="A1" s="52" t="s">
        <v>69</v>
      </c>
      <c r="B1" s="52"/>
      <c r="C1" s="52"/>
      <c r="D1" s="52"/>
      <c r="E1" s="52"/>
      <c r="F1" s="52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52" t="s">
        <v>27</v>
      </c>
      <c r="B3" s="52"/>
      <c r="C3" s="52"/>
      <c r="D3" s="52"/>
      <c r="E3" s="63"/>
      <c r="F3" s="63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52" t="s">
        <v>13</v>
      </c>
      <c r="B5" s="53"/>
      <c r="C5" s="53"/>
      <c r="D5" s="53"/>
      <c r="E5" s="53"/>
      <c r="F5" s="53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52" t="s">
        <v>1</v>
      </c>
      <c r="B7" s="70"/>
      <c r="C7" s="70"/>
      <c r="D7" s="70"/>
      <c r="E7" s="70"/>
      <c r="F7" s="70"/>
    </row>
    <row r="8" spans="1:6" ht="18" x14ac:dyDescent="0.25">
      <c r="A8" s="4"/>
      <c r="B8" s="4"/>
      <c r="C8" s="4"/>
      <c r="D8" s="4"/>
      <c r="E8" s="5"/>
      <c r="F8" s="34" t="s">
        <v>44</v>
      </c>
    </row>
    <row r="9" spans="1:6" x14ac:dyDescent="0.25">
      <c r="A9" s="17" t="s">
        <v>14</v>
      </c>
      <c r="B9" s="16" t="s">
        <v>15</v>
      </c>
      <c r="C9" s="16" t="s">
        <v>12</v>
      </c>
      <c r="D9" s="17" t="s">
        <v>67</v>
      </c>
      <c r="E9" s="17" t="s">
        <v>66</v>
      </c>
      <c r="F9" s="17" t="s">
        <v>68</v>
      </c>
    </row>
    <row r="10" spans="1:6" ht="15.75" customHeight="1" x14ac:dyDescent="0.25">
      <c r="A10" s="42">
        <v>6</v>
      </c>
      <c r="B10" s="42"/>
      <c r="C10" s="42" t="s">
        <v>16</v>
      </c>
      <c r="D10" s="43">
        <f t="shared" ref="D10:F10" si="0">SUM(D11:D14)</f>
        <v>12124500</v>
      </c>
      <c r="E10" s="43">
        <f t="shared" si="0"/>
        <v>-1630000</v>
      </c>
      <c r="F10" s="43">
        <f t="shared" si="0"/>
        <v>10494500</v>
      </c>
    </row>
    <row r="11" spans="1:6" ht="38.25" x14ac:dyDescent="0.25">
      <c r="A11" s="10"/>
      <c r="B11" s="12">
        <v>63</v>
      </c>
      <c r="C11" s="12" t="s">
        <v>37</v>
      </c>
      <c r="D11" s="8">
        <v>5620000</v>
      </c>
      <c r="E11" s="8">
        <f>F11-D11</f>
        <v>-1625000</v>
      </c>
      <c r="F11" s="8">
        <v>3995000</v>
      </c>
    </row>
    <row r="12" spans="1:6" x14ac:dyDescent="0.25">
      <c r="A12" s="10"/>
      <c r="B12" s="12">
        <v>64</v>
      </c>
      <c r="C12" s="12" t="s">
        <v>42</v>
      </c>
      <c r="D12" s="8">
        <v>6491500</v>
      </c>
      <c r="E12" s="8">
        <f t="shared" ref="E12:E14" si="1">F12-D12</f>
        <v>-5000</v>
      </c>
      <c r="F12" s="8">
        <v>6486500</v>
      </c>
    </row>
    <row r="13" spans="1:6" ht="51" x14ac:dyDescent="0.25">
      <c r="A13" s="10"/>
      <c r="B13" s="12">
        <v>65</v>
      </c>
      <c r="C13" s="12" t="s">
        <v>43</v>
      </c>
      <c r="D13" s="8">
        <v>13000</v>
      </c>
      <c r="E13" s="8">
        <f t="shared" si="1"/>
        <v>0</v>
      </c>
      <c r="F13" s="8">
        <v>13000</v>
      </c>
    </row>
    <row r="14" spans="1:6" ht="25.5" x14ac:dyDescent="0.25">
      <c r="A14" s="10"/>
      <c r="B14" s="12">
        <v>68</v>
      </c>
      <c r="C14" s="12" t="s">
        <v>39</v>
      </c>
      <c r="D14" s="8">
        <v>0</v>
      </c>
      <c r="E14" s="8">
        <f t="shared" si="1"/>
        <v>0</v>
      </c>
      <c r="F14" s="8">
        <v>0</v>
      </c>
    </row>
    <row r="15" spans="1:6" ht="25.5" x14ac:dyDescent="0.25">
      <c r="A15" s="44">
        <v>7</v>
      </c>
      <c r="B15" s="44"/>
      <c r="C15" s="45" t="s">
        <v>17</v>
      </c>
      <c r="D15" s="43">
        <f t="shared" ref="D15:F15" si="2">D16</f>
        <v>0</v>
      </c>
      <c r="E15" s="43">
        <f t="shared" si="2"/>
        <v>0</v>
      </c>
      <c r="F15" s="43">
        <f t="shared" si="2"/>
        <v>0</v>
      </c>
    </row>
    <row r="16" spans="1:6" ht="38.25" x14ac:dyDescent="0.25">
      <c r="A16" s="12"/>
      <c r="B16" s="12">
        <v>72</v>
      </c>
      <c r="C16" s="21" t="s">
        <v>38</v>
      </c>
      <c r="D16" s="8">
        <v>0</v>
      </c>
      <c r="E16" s="8">
        <f>F16-D16</f>
        <v>0</v>
      </c>
      <c r="F16" s="9">
        <v>0</v>
      </c>
    </row>
    <row r="19" spans="1:6" ht="15.75" x14ac:dyDescent="0.25">
      <c r="A19" s="52" t="s">
        <v>18</v>
      </c>
      <c r="B19" s="52"/>
      <c r="C19" s="52"/>
      <c r="D19" s="52"/>
      <c r="E19" s="52"/>
      <c r="F19" s="52"/>
    </row>
    <row r="20" spans="1:6" ht="18" x14ac:dyDescent="0.25">
      <c r="A20" s="4"/>
      <c r="B20" s="4"/>
      <c r="C20" s="4"/>
      <c r="D20" s="4"/>
      <c r="E20" s="5"/>
      <c r="F20" s="5"/>
    </row>
    <row r="21" spans="1:6" x14ac:dyDescent="0.25">
      <c r="A21" s="17" t="s">
        <v>14</v>
      </c>
      <c r="B21" s="16" t="s">
        <v>15</v>
      </c>
      <c r="C21" s="16" t="s">
        <v>19</v>
      </c>
      <c r="D21" s="17" t="s">
        <v>67</v>
      </c>
      <c r="E21" s="17" t="s">
        <v>66</v>
      </c>
      <c r="F21" s="17" t="s">
        <v>68</v>
      </c>
    </row>
    <row r="22" spans="1:6" ht="15.75" customHeight="1" x14ac:dyDescent="0.25">
      <c r="A22" s="42">
        <v>3</v>
      </c>
      <c r="B22" s="42"/>
      <c r="C22" s="42" t="s">
        <v>20</v>
      </c>
      <c r="D22" s="43">
        <f t="shared" ref="D22:F22" si="3">SUM(D23:D27)</f>
        <v>12340043</v>
      </c>
      <c r="E22" s="43">
        <f t="shared" si="3"/>
        <v>-906100</v>
      </c>
      <c r="F22" s="43">
        <f t="shared" si="3"/>
        <v>11433943</v>
      </c>
    </row>
    <row r="23" spans="1:6" ht="15.75" customHeight="1" x14ac:dyDescent="0.25">
      <c r="A23" s="10"/>
      <c r="B23" s="12">
        <v>31</v>
      </c>
      <c r="C23" s="12" t="s">
        <v>21</v>
      </c>
      <c r="D23" s="8">
        <v>571420</v>
      </c>
      <c r="E23" s="8">
        <f>F23-D23</f>
        <v>0</v>
      </c>
      <c r="F23" s="8">
        <v>571420</v>
      </c>
    </row>
    <row r="24" spans="1:6" ht="15.75" customHeight="1" x14ac:dyDescent="0.25">
      <c r="A24" s="10"/>
      <c r="B24" s="12">
        <v>32</v>
      </c>
      <c r="C24" s="12" t="s">
        <v>30</v>
      </c>
      <c r="D24" s="8">
        <v>11250123</v>
      </c>
      <c r="E24" s="8">
        <f t="shared" ref="E24:E27" si="4">F24-D24</f>
        <v>-1119100</v>
      </c>
      <c r="F24" s="8">
        <v>10131023</v>
      </c>
    </row>
    <row r="25" spans="1:6" ht="15.75" customHeight="1" x14ac:dyDescent="0.25">
      <c r="A25" s="10"/>
      <c r="B25" s="12">
        <v>34</v>
      </c>
      <c r="C25" s="12" t="s">
        <v>45</v>
      </c>
      <c r="D25" s="8">
        <v>112000</v>
      </c>
      <c r="E25" s="8">
        <f t="shared" si="4"/>
        <v>213000</v>
      </c>
      <c r="F25" s="8">
        <v>325000</v>
      </c>
    </row>
    <row r="26" spans="1:6" ht="29.25" customHeight="1" x14ac:dyDescent="0.25">
      <c r="A26" s="10"/>
      <c r="B26" s="12">
        <v>36</v>
      </c>
      <c r="C26" s="12" t="s">
        <v>46</v>
      </c>
      <c r="D26" s="8">
        <v>400000</v>
      </c>
      <c r="E26" s="8">
        <f t="shared" si="4"/>
        <v>0</v>
      </c>
      <c r="F26" s="8">
        <v>400000</v>
      </c>
    </row>
    <row r="27" spans="1:6" ht="15.75" customHeight="1" x14ac:dyDescent="0.25">
      <c r="A27" s="10"/>
      <c r="B27" s="12">
        <v>38</v>
      </c>
      <c r="C27" s="12" t="s">
        <v>47</v>
      </c>
      <c r="D27" s="8">
        <v>6500</v>
      </c>
      <c r="E27" s="8">
        <f t="shared" si="4"/>
        <v>0</v>
      </c>
      <c r="F27" s="8">
        <v>6500</v>
      </c>
    </row>
    <row r="28" spans="1:6" ht="25.5" x14ac:dyDescent="0.25">
      <c r="A28" s="44">
        <v>4</v>
      </c>
      <c r="B28" s="44"/>
      <c r="C28" s="45" t="s">
        <v>22</v>
      </c>
      <c r="D28" s="43">
        <f t="shared" ref="D28:F28" si="5">SUM(D29:D30)</f>
        <v>1344400</v>
      </c>
      <c r="E28" s="43">
        <f t="shared" si="5"/>
        <v>-723900</v>
      </c>
      <c r="F28" s="43">
        <f t="shared" si="5"/>
        <v>620500</v>
      </c>
    </row>
    <row r="29" spans="1:6" ht="38.25" x14ac:dyDescent="0.25">
      <c r="A29" s="11"/>
      <c r="B29" s="35">
        <v>42</v>
      </c>
      <c r="C29" s="21" t="s">
        <v>40</v>
      </c>
      <c r="D29" s="8">
        <v>21400</v>
      </c>
      <c r="E29" s="8">
        <f>F29-D29</f>
        <v>-900</v>
      </c>
      <c r="F29" s="8">
        <v>20500</v>
      </c>
    </row>
    <row r="30" spans="1:6" ht="25.5" x14ac:dyDescent="0.25">
      <c r="A30" s="12"/>
      <c r="B30" s="12">
        <v>45</v>
      </c>
      <c r="C30" s="21" t="s">
        <v>48</v>
      </c>
      <c r="D30" s="8">
        <v>1323000</v>
      </c>
      <c r="E30" s="8">
        <f>F30-D30</f>
        <v>-723000</v>
      </c>
      <c r="F30" s="9">
        <v>600000</v>
      </c>
    </row>
  </sheetData>
  <mergeCells count="5">
    <mergeCell ref="A7:F7"/>
    <mergeCell ref="A19:F19"/>
    <mergeCell ref="A1:F1"/>
    <mergeCell ref="A3:F3"/>
    <mergeCell ref="A5:F5"/>
  </mergeCells>
  <pageMargins left="0.7" right="0.7" top="0.75" bottom="0.75" header="0.3" footer="0.3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1"/>
  <sheetViews>
    <sheetView workbookViewId="0">
      <selection activeCell="F11" sqref="F1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6" width="25.28515625" customWidth="1"/>
  </cols>
  <sheetData>
    <row r="1" spans="1:6" ht="42" customHeight="1" x14ac:dyDescent="0.25">
      <c r="A1" s="52" t="s">
        <v>69</v>
      </c>
      <c r="B1" s="52"/>
      <c r="C1" s="52"/>
      <c r="D1" s="52"/>
      <c r="E1" s="52"/>
      <c r="F1" s="52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52" t="s">
        <v>27</v>
      </c>
      <c r="B3" s="52"/>
      <c r="C3" s="52"/>
      <c r="D3" s="52"/>
      <c r="E3" s="63"/>
      <c r="F3" s="63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52" t="s">
        <v>23</v>
      </c>
      <c r="B5" s="53"/>
      <c r="C5" s="53"/>
      <c r="D5" s="53"/>
      <c r="E5" s="53"/>
      <c r="F5" s="53"/>
    </row>
    <row r="6" spans="1:6" ht="18" x14ac:dyDescent="0.25">
      <c r="A6" s="4"/>
      <c r="B6" s="4"/>
      <c r="C6" s="4"/>
      <c r="D6" s="4"/>
      <c r="E6" s="5"/>
      <c r="F6" s="34" t="s">
        <v>44</v>
      </c>
    </row>
    <row r="7" spans="1:6" x14ac:dyDescent="0.25">
      <c r="A7" s="17" t="s">
        <v>14</v>
      </c>
      <c r="B7" s="16" t="s">
        <v>15</v>
      </c>
      <c r="C7" s="16" t="s">
        <v>29</v>
      </c>
      <c r="D7" s="17" t="s">
        <v>67</v>
      </c>
      <c r="E7" s="17" t="s">
        <v>66</v>
      </c>
      <c r="F7" s="17" t="s">
        <v>68</v>
      </c>
    </row>
    <row r="8" spans="1:6" ht="25.5" x14ac:dyDescent="0.25">
      <c r="A8" s="42">
        <v>8</v>
      </c>
      <c r="B8" s="42"/>
      <c r="C8" s="42" t="s">
        <v>24</v>
      </c>
      <c r="D8" s="43">
        <f t="shared" ref="D8:F8" si="0">D9</f>
        <v>0</v>
      </c>
      <c r="E8" s="43">
        <f t="shared" si="0"/>
        <v>0</v>
      </c>
      <c r="F8" s="43">
        <f t="shared" si="0"/>
        <v>0</v>
      </c>
    </row>
    <row r="9" spans="1:6" x14ac:dyDescent="0.25">
      <c r="A9" s="10"/>
      <c r="B9" s="12">
        <v>84</v>
      </c>
      <c r="C9" s="12" t="s">
        <v>31</v>
      </c>
      <c r="D9" s="8">
        <v>0</v>
      </c>
      <c r="E9" s="8">
        <f>F9-D9</f>
        <v>0</v>
      </c>
      <c r="F9" s="8">
        <v>0</v>
      </c>
    </row>
    <row r="10" spans="1:6" ht="25.5" x14ac:dyDescent="0.25">
      <c r="A10" s="44">
        <v>5</v>
      </c>
      <c r="B10" s="44"/>
      <c r="C10" s="45" t="s">
        <v>25</v>
      </c>
      <c r="D10" s="43">
        <f t="shared" ref="D10:F10" si="1">D11</f>
        <v>840000</v>
      </c>
      <c r="E10" s="43">
        <f t="shared" si="1"/>
        <v>0</v>
      </c>
      <c r="F10" s="43">
        <f t="shared" si="1"/>
        <v>840000</v>
      </c>
    </row>
    <row r="11" spans="1:6" ht="25.5" x14ac:dyDescent="0.25">
      <c r="A11" s="12"/>
      <c r="B11" s="12">
        <v>54</v>
      </c>
      <c r="C11" s="21" t="s">
        <v>32</v>
      </c>
      <c r="D11" s="8">
        <v>840000</v>
      </c>
      <c r="E11" s="8">
        <f>F11-D11</f>
        <v>0</v>
      </c>
      <c r="F11" s="9">
        <v>840000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6"/>
  <sheetViews>
    <sheetView topLeftCell="A13" workbookViewId="0">
      <selection activeCell="G35" sqref="G3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7" width="25.28515625" customWidth="1"/>
  </cols>
  <sheetData>
    <row r="1" spans="1:7" ht="42" customHeight="1" x14ac:dyDescent="0.25">
      <c r="A1" s="52" t="s">
        <v>69</v>
      </c>
      <c r="B1" s="52"/>
      <c r="C1" s="52"/>
      <c r="D1" s="52"/>
      <c r="E1" s="52"/>
      <c r="F1" s="52"/>
      <c r="G1" s="52"/>
    </row>
    <row r="2" spans="1:7" ht="18" x14ac:dyDescent="0.25">
      <c r="A2" s="4"/>
      <c r="B2" s="4"/>
      <c r="C2" s="4"/>
      <c r="D2" s="4"/>
      <c r="E2" s="4"/>
      <c r="F2" s="5"/>
      <c r="G2" s="5"/>
    </row>
    <row r="3" spans="1:7" ht="18" customHeight="1" x14ac:dyDescent="0.25">
      <c r="A3" s="52" t="s">
        <v>26</v>
      </c>
      <c r="B3" s="53"/>
      <c r="C3" s="53"/>
      <c r="D3" s="53"/>
      <c r="E3" s="53"/>
      <c r="F3" s="53"/>
      <c r="G3" s="53"/>
    </row>
    <row r="4" spans="1:7" ht="18" x14ac:dyDescent="0.25">
      <c r="A4" s="4"/>
      <c r="B4" s="4"/>
      <c r="C4" s="4"/>
      <c r="D4" s="4"/>
      <c r="E4" s="4"/>
      <c r="F4" s="5"/>
      <c r="G4" s="34" t="s">
        <v>44</v>
      </c>
    </row>
    <row r="5" spans="1:7" x14ac:dyDescent="0.25">
      <c r="A5" s="80" t="s">
        <v>28</v>
      </c>
      <c r="B5" s="81"/>
      <c r="C5" s="82"/>
      <c r="D5" s="16" t="s">
        <v>29</v>
      </c>
      <c r="E5" s="17" t="s">
        <v>67</v>
      </c>
      <c r="F5" s="17" t="s">
        <v>66</v>
      </c>
      <c r="G5" s="17" t="s">
        <v>68</v>
      </c>
    </row>
    <row r="6" spans="1:7" ht="23.25" customHeight="1" x14ac:dyDescent="0.25">
      <c r="A6" s="83">
        <v>38261</v>
      </c>
      <c r="B6" s="84"/>
      <c r="C6" s="85"/>
      <c r="D6" s="22" t="s">
        <v>49</v>
      </c>
      <c r="E6" s="40">
        <f>E7+E17+E31</f>
        <v>14524443</v>
      </c>
      <c r="F6" s="40">
        <f>F7+F17+F31</f>
        <v>-1630000</v>
      </c>
      <c r="G6" s="40">
        <f>G7+G17+G31</f>
        <v>12894443</v>
      </c>
    </row>
    <row r="7" spans="1:7" ht="33" customHeight="1" x14ac:dyDescent="0.25">
      <c r="A7" s="57" t="s">
        <v>50</v>
      </c>
      <c r="B7" s="58"/>
      <c r="C7" s="59"/>
      <c r="D7" s="41" t="s">
        <v>51</v>
      </c>
      <c r="E7" s="43">
        <f t="shared" ref="E7:G7" si="0">E8</f>
        <v>1006443</v>
      </c>
      <c r="F7" s="43">
        <f t="shared" si="0"/>
        <v>38500</v>
      </c>
      <c r="G7" s="43">
        <f t="shared" si="0"/>
        <v>1044943</v>
      </c>
    </row>
    <row r="8" spans="1:7" x14ac:dyDescent="0.25">
      <c r="A8" s="77" t="s">
        <v>52</v>
      </c>
      <c r="B8" s="78"/>
      <c r="C8" s="79"/>
      <c r="D8" s="22" t="s">
        <v>51</v>
      </c>
      <c r="E8" s="40">
        <f t="shared" ref="E8:G8" si="1">E9+E14</f>
        <v>1006443</v>
      </c>
      <c r="F8" s="40">
        <f t="shared" si="1"/>
        <v>38500</v>
      </c>
      <c r="G8" s="40">
        <f t="shared" si="1"/>
        <v>1044943</v>
      </c>
    </row>
    <row r="9" spans="1:7" x14ac:dyDescent="0.25">
      <c r="A9" s="74">
        <v>3</v>
      </c>
      <c r="B9" s="75"/>
      <c r="C9" s="76"/>
      <c r="D9" s="36" t="s">
        <v>20</v>
      </c>
      <c r="E9" s="40">
        <f t="shared" ref="E9:G9" si="2">SUM(E10:E13)</f>
        <v>985043</v>
      </c>
      <c r="F9" s="40">
        <f t="shared" si="2"/>
        <v>39400</v>
      </c>
      <c r="G9" s="40">
        <f t="shared" si="2"/>
        <v>1024443</v>
      </c>
    </row>
    <row r="10" spans="1:7" x14ac:dyDescent="0.25">
      <c r="A10" s="71">
        <v>31</v>
      </c>
      <c r="B10" s="72"/>
      <c r="C10" s="73"/>
      <c r="D10" s="36" t="s">
        <v>21</v>
      </c>
      <c r="E10" s="8">
        <v>571420</v>
      </c>
      <c r="F10" s="8">
        <f>G10-E10</f>
        <v>0</v>
      </c>
      <c r="G10" s="9">
        <v>571420</v>
      </c>
    </row>
    <row r="11" spans="1:7" x14ac:dyDescent="0.25">
      <c r="A11" s="37">
        <v>32</v>
      </c>
      <c r="B11" s="38"/>
      <c r="C11" s="39"/>
      <c r="D11" s="36" t="s">
        <v>30</v>
      </c>
      <c r="E11" s="8">
        <v>400123</v>
      </c>
      <c r="F11" s="8">
        <f t="shared" ref="F11:F13" si="3">G11-E11</f>
        <v>29900</v>
      </c>
      <c r="G11" s="9">
        <v>430023</v>
      </c>
    </row>
    <row r="12" spans="1:7" x14ac:dyDescent="0.25">
      <c r="A12" s="37">
        <v>34</v>
      </c>
      <c r="B12" s="38"/>
      <c r="C12" s="39"/>
      <c r="D12" s="36" t="s">
        <v>45</v>
      </c>
      <c r="E12" s="8">
        <v>7000</v>
      </c>
      <c r="F12" s="8">
        <f t="shared" si="3"/>
        <v>9500</v>
      </c>
      <c r="G12" s="9">
        <v>16500</v>
      </c>
    </row>
    <row r="13" spans="1:7" x14ac:dyDescent="0.25">
      <c r="A13" s="37">
        <v>38</v>
      </c>
      <c r="B13" s="38"/>
      <c r="C13" s="39"/>
      <c r="D13" s="36" t="s">
        <v>47</v>
      </c>
      <c r="E13" s="8">
        <v>6500</v>
      </c>
      <c r="F13" s="8">
        <f t="shared" si="3"/>
        <v>0</v>
      </c>
      <c r="G13" s="9">
        <v>6500</v>
      </c>
    </row>
    <row r="14" spans="1:7" ht="25.5" x14ac:dyDescent="0.25">
      <c r="A14" s="74">
        <v>4</v>
      </c>
      <c r="B14" s="75"/>
      <c r="C14" s="76"/>
      <c r="D14" s="36" t="s">
        <v>22</v>
      </c>
      <c r="E14" s="40">
        <f>E15+E16</f>
        <v>21400</v>
      </c>
      <c r="F14" s="40">
        <f t="shared" ref="F14:G14" si="4">F15+F16</f>
        <v>-900</v>
      </c>
      <c r="G14" s="40">
        <f t="shared" si="4"/>
        <v>20500</v>
      </c>
    </row>
    <row r="15" spans="1:7" ht="25.5" x14ac:dyDescent="0.25">
      <c r="A15" s="71">
        <v>42</v>
      </c>
      <c r="B15" s="72"/>
      <c r="C15" s="73"/>
      <c r="D15" s="36" t="s">
        <v>40</v>
      </c>
      <c r="E15" s="8">
        <v>21400</v>
      </c>
      <c r="F15" s="8">
        <f>G15-E15</f>
        <v>-900</v>
      </c>
      <c r="G15" s="9">
        <v>20500</v>
      </c>
    </row>
    <row r="16" spans="1:7" ht="25.5" x14ac:dyDescent="0.25">
      <c r="A16" s="71">
        <v>45</v>
      </c>
      <c r="B16" s="72"/>
      <c r="C16" s="73"/>
      <c r="D16" s="36" t="s">
        <v>48</v>
      </c>
      <c r="E16" s="8">
        <v>0</v>
      </c>
      <c r="F16" s="8">
        <f>G16-E16</f>
        <v>0</v>
      </c>
      <c r="G16" s="9">
        <v>0</v>
      </c>
    </row>
    <row r="17" spans="1:7" ht="33" customHeight="1" x14ac:dyDescent="0.25">
      <c r="A17" s="57" t="s">
        <v>53</v>
      </c>
      <c r="B17" s="58"/>
      <c r="C17" s="59"/>
      <c r="D17" s="41" t="s">
        <v>54</v>
      </c>
      <c r="E17" s="43">
        <f>E18+E21+E25+E28</f>
        <v>12643000</v>
      </c>
      <c r="F17" s="43">
        <f>F18+F21+F25+F28</f>
        <v>-1662000</v>
      </c>
      <c r="G17" s="43">
        <f>G18+G21+G25+G28</f>
        <v>10981000</v>
      </c>
    </row>
    <row r="18" spans="1:7" x14ac:dyDescent="0.25">
      <c r="A18" s="77" t="s">
        <v>55</v>
      </c>
      <c r="B18" s="78"/>
      <c r="C18" s="79"/>
      <c r="D18" s="22" t="s">
        <v>56</v>
      </c>
      <c r="E18" s="40">
        <f t="shared" ref="E18:G18" si="5">E19</f>
        <v>2900000</v>
      </c>
      <c r="F18" s="40">
        <f t="shared" si="5"/>
        <v>0</v>
      </c>
      <c r="G18" s="40">
        <f t="shared" si="5"/>
        <v>2900000</v>
      </c>
    </row>
    <row r="19" spans="1:7" x14ac:dyDescent="0.25">
      <c r="A19" s="74">
        <v>3</v>
      </c>
      <c r="B19" s="75"/>
      <c r="C19" s="76"/>
      <c r="D19" s="36" t="s">
        <v>20</v>
      </c>
      <c r="E19" s="40">
        <f t="shared" ref="E19:G19" si="6">E20</f>
        <v>2900000</v>
      </c>
      <c r="F19" s="40">
        <f t="shared" si="6"/>
        <v>0</v>
      </c>
      <c r="G19" s="40">
        <f t="shared" si="6"/>
        <v>2900000</v>
      </c>
    </row>
    <row r="20" spans="1:7" x14ac:dyDescent="0.25">
      <c r="A20" s="71">
        <v>32</v>
      </c>
      <c r="B20" s="72"/>
      <c r="C20" s="73"/>
      <c r="D20" s="36" t="s">
        <v>30</v>
      </c>
      <c r="E20" s="8">
        <v>2900000</v>
      </c>
      <c r="F20" s="8">
        <f>G20-E20</f>
        <v>0</v>
      </c>
      <c r="G20" s="9">
        <v>2900000</v>
      </c>
    </row>
    <row r="21" spans="1:7" ht="15" customHeight="1" x14ac:dyDescent="0.25">
      <c r="A21" s="77" t="s">
        <v>57</v>
      </c>
      <c r="B21" s="78"/>
      <c r="C21" s="79"/>
      <c r="D21" s="22" t="s">
        <v>58</v>
      </c>
      <c r="E21" s="40">
        <f t="shared" ref="E21:G21" si="7">E22</f>
        <v>8020000</v>
      </c>
      <c r="F21" s="40">
        <f t="shared" si="7"/>
        <v>-939000</v>
      </c>
      <c r="G21" s="40">
        <f t="shared" si="7"/>
        <v>7081000</v>
      </c>
    </row>
    <row r="22" spans="1:7" x14ac:dyDescent="0.25">
      <c r="A22" s="74">
        <v>3</v>
      </c>
      <c r="B22" s="75"/>
      <c r="C22" s="76"/>
      <c r="D22" s="36" t="s">
        <v>20</v>
      </c>
      <c r="E22" s="40">
        <f t="shared" ref="E22:G22" si="8">E23+E24</f>
        <v>8020000</v>
      </c>
      <c r="F22" s="40">
        <f t="shared" si="8"/>
        <v>-939000</v>
      </c>
      <c r="G22" s="40">
        <f t="shared" si="8"/>
        <v>7081000</v>
      </c>
    </row>
    <row r="23" spans="1:7" x14ac:dyDescent="0.25">
      <c r="A23" s="71">
        <v>32</v>
      </c>
      <c r="B23" s="72"/>
      <c r="C23" s="73"/>
      <c r="D23" s="36" t="s">
        <v>30</v>
      </c>
      <c r="E23" s="8">
        <v>7950000</v>
      </c>
      <c r="F23" s="8">
        <f>G23-E23</f>
        <v>-1149000</v>
      </c>
      <c r="G23" s="9">
        <v>6801000</v>
      </c>
    </row>
    <row r="24" spans="1:7" x14ac:dyDescent="0.25">
      <c r="A24" s="37">
        <v>34</v>
      </c>
      <c r="B24" s="38"/>
      <c r="C24" s="39"/>
      <c r="D24" s="36" t="s">
        <v>45</v>
      </c>
      <c r="E24" s="8">
        <v>70000</v>
      </c>
      <c r="F24" s="8">
        <f>G24-E24</f>
        <v>210000</v>
      </c>
      <c r="G24" s="9">
        <v>280000</v>
      </c>
    </row>
    <row r="25" spans="1:7" ht="15" customHeight="1" x14ac:dyDescent="0.25">
      <c r="A25" s="77" t="s">
        <v>59</v>
      </c>
      <c r="B25" s="78"/>
      <c r="C25" s="79"/>
      <c r="D25" s="22" t="s">
        <v>60</v>
      </c>
      <c r="E25" s="40">
        <f t="shared" ref="E25:G25" si="9">E26</f>
        <v>400000</v>
      </c>
      <c r="F25" s="40">
        <f t="shared" si="9"/>
        <v>0</v>
      </c>
      <c r="G25" s="40">
        <f t="shared" si="9"/>
        <v>400000</v>
      </c>
    </row>
    <row r="26" spans="1:7" x14ac:dyDescent="0.25">
      <c r="A26" s="74">
        <v>3</v>
      </c>
      <c r="B26" s="75"/>
      <c r="C26" s="76"/>
      <c r="D26" s="36" t="s">
        <v>20</v>
      </c>
      <c r="E26" s="40">
        <f t="shared" ref="E26:G26" si="10">E27</f>
        <v>400000</v>
      </c>
      <c r="F26" s="40">
        <f t="shared" si="10"/>
        <v>0</v>
      </c>
      <c r="G26" s="40">
        <f t="shared" si="10"/>
        <v>400000</v>
      </c>
    </row>
    <row r="27" spans="1:7" ht="25.5" x14ac:dyDescent="0.25">
      <c r="A27" s="71">
        <v>36</v>
      </c>
      <c r="B27" s="72"/>
      <c r="C27" s="73"/>
      <c r="D27" s="36" t="s">
        <v>46</v>
      </c>
      <c r="E27" s="8">
        <v>400000</v>
      </c>
      <c r="F27" s="8">
        <f>G27-E27</f>
        <v>0</v>
      </c>
      <c r="G27" s="9">
        <v>400000</v>
      </c>
    </row>
    <row r="28" spans="1:7" ht="15" customHeight="1" x14ac:dyDescent="0.25">
      <c r="A28" s="77" t="s">
        <v>61</v>
      </c>
      <c r="B28" s="78"/>
      <c r="C28" s="79"/>
      <c r="D28" s="22" t="s">
        <v>62</v>
      </c>
      <c r="E28" s="40">
        <f t="shared" ref="E28:G28" si="11">E29</f>
        <v>1323000</v>
      </c>
      <c r="F28" s="40">
        <f t="shared" si="11"/>
        <v>-723000</v>
      </c>
      <c r="G28" s="40">
        <f t="shared" si="11"/>
        <v>600000</v>
      </c>
    </row>
    <row r="29" spans="1:7" ht="25.5" x14ac:dyDescent="0.25">
      <c r="A29" s="74">
        <v>4</v>
      </c>
      <c r="B29" s="75"/>
      <c r="C29" s="76"/>
      <c r="D29" s="36" t="s">
        <v>22</v>
      </c>
      <c r="E29" s="40">
        <f t="shared" ref="E29:G29" si="12">E30</f>
        <v>1323000</v>
      </c>
      <c r="F29" s="40">
        <f t="shared" si="12"/>
        <v>-723000</v>
      </c>
      <c r="G29" s="40">
        <f t="shared" si="12"/>
        <v>600000</v>
      </c>
    </row>
    <row r="30" spans="1:7" ht="25.5" x14ac:dyDescent="0.25">
      <c r="A30" s="37">
        <v>45</v>
      </c>
      <c r="B30" s="38"/>
      <c r="C30" s="39"/>
      <c r="D30" s="36" t="s">
        <v>48</v>
      </c>
      <c r="E30" s="8">
        <v>1323000</v>
      </c>
      <c r="F30" s="8">
        <f>G30-E30</f>
        <v>-723000</v>
      </c>
      <c r="G30" s="9">
        <v>600000</v>
      </c>
    </row>
    <row r="31" spans="1:7" ht="30" customHeight="1" x14ac:dyDescent="0.25">
      <c r="A31" s="57" t="s">
        <v>63</v>
      </c>
      <c r="B31" s="58"/>
      <c r="C31" s="59"/>
      <c r="D31" s="41" t="s">
        <v>64</v>
      </c>
      <c r="E31" s="43">
        <f t="shared" ref="E31:G31" si="13">E32</f>
        <v>875000</v>
      </c>
      <c r="F31" s="43">
        <f t="shared" si="13"/>
        <v>-6500</v>
      </c>
      <c r="G31" s="43">
        <f t="shared" si="13"/>
        <v>868500</v>
      </c>
    </row>
    <row r="32" spans="1:7" ht="15" customHeight="1" x14ac:dyDescent="0.25">
      <c r="A32" s="77" t="s">
        <v>65</v>
      </c>
      <c r="B32" s="78"/>
      <c r="C32" s="79"/>
      <c r="D32" s="22" t="s">
        <v>64</v>
      </c>
      <c r="E32" s="40">
        <f>E33+E35</f>
        <v>875000</v>
      </c>
      <c r="F32" s="40">
        <f>F33+F35</f>
        <v>-6500</v>
      </c>
      <c r="G32" s="40">
        <f>G33+G35</f>
        <v>868500</v>
      </c>
    </row>
    <row r="33" spans="1:7" x14ac:dyDescent="0.25">
      <c r="A33" s="74">
        <v>3</v>
      </c>
      <c r="B33" s="75"/>
      <c r="C33" s="76"/>
      <c r="D33" s="36" t="s">
        <v>20</v>
      </c>
      <c r="E33" s="40">
        <f t="shared" ref="E33:G33" si="14">E34</f>
        <v>35000</v>
      </c>
      <c r="F33" s="40">
        <f t="shared" si="14"/>
        <v>-6500</v>
      </c>
      <c r="G33" s="40">
        <f t="shared" si="14"/>
        <v>28500</v>
      </c>
    </row>
    <row r="34" spans="1:7" x14ac:dyDescent="0.25">
      <c r="A34" s="71">
        <v>34</v>
      </c>
      <c r="B34" s="72"/>
      <c r="C34" s="73"/>
      <c r="D34" s="36" t="s">
        <v>45</v>
      </c>
      <c r="E34" s="8">
        <v>35000</v>
      </c>
      <c r="F34" s="8">
        <f>G34-E34</f>
        <v>-6500</v>
      </c>
      <c r="G34" s="9">
        <v>28500</v>
      </c>
    </row>
    <row r="35" spans="1:7" ht="25.5" x14ac:dyDescent="0.25">
      <c r="A35" s="74">
        <v>5</v>
      </c>
      <c r="B35" s="75"/>
      <c r="C35" s="76"/>
      <c r="D35" s="36" t="s">
        <v>25</v>
      </c>
      <c r="E35" s="40">
        <f t="shared" ref="E35:G35" si="15">E36</f>
        <v>840000</v>
      </c>
      <c r="F35" s="40">
        <f t="shared" si="15"/>
        <v>0</v>
      </c>
      <c r="G35" s="40">
        <f t="shared" si="15"/>
        <v>840000</v>
      </c>
    </row>
    <row r="36" spans="1:7" ht="25.5" x14ac:dyDescent="0.25">
      <c r="A36" s="71">
        <v>54</v>
      </c>
      <c r="B36" s="72"/>
      <c r="C36" s="73"/>
      <c r="D36" s="36" t="s">
        <v>32</v>
      </c>
      <c r="E36" s="8">
        <v>840000</v>
      </c>
      <c r="F36" s="8">
        <f>G36-E36</f>
        <v>0</v>
      </c>
      <c r="G36" s="9">
        <v>840000</v>
      </c>
    </row>
  </sheetData>
  <mergeCells count="29">
    <mergeCell ref="A26:C26"/>
    <mergeCell ref="A28:C28"/>
    <mergeCell ref="A29:C29"/>
    <mergeCell ref="A16:C16"/>
    <mergeCell ref="A1:G1"/>
    <mergeCell ref="A3:G3"/>
    <mergeCell ref="A5:C5"/>
    <mergeCell ref="A9:C9"/>
    <mergeCell ref="A15:C15"/>
    <mergeCell ref="A10:C10"/>
    <mergeCell ref="A6:C6"/>
    <mergeCell ref="A8:C8"/>
    <mergeCell ref="A7:C7"/>
    <mergeCell ref="A34:C34"/>
    <mergeCell ref="A36:C36"/>
    <mergeCell ref="A14:C14"/>
    <mergeCell ref="A35:C35"/>
    <mergeCell ref="A27:C27"/>
    <mergeCell ref="A32:C32"/>
    <mergeCell ref="A33:C33"/>
    <mergeCell ref="A18:C18"/>
    <mergeCell ref="A19:C19"/>
    <mergeCell ref="A20:C20"/>
    <mergeCell ref="A17:C17"/>
    <mergeCell ref="A31:C31"/>
    <mergeCell ref="A21:C21"/>
    <mergeCell ref="A22:C22"/>
    <mergeCell ref="A23:C23"/>
    <mergeCell ref="A25:C25"/>
  </mergeCells>
  <pageMargins left="0.7" right="0.7" top="0.75" bottom="0.75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SAŽETAK EUR</vt:lpstr>
      <vt:lpstr> Račun prihoda i rashoda</vt:lpstr>
      <vt:lpstr>Račun financiranja</vt:lpstr>
      <vt:lpstr>POSEBNI DIO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Anita Mlinarić</cp:lastModifiedBy>
  <cp:lastPrinted>2025-08-04T10:01:41Z</cp:lastPrinted>
  <dcterms:created xsi:type="dcterms:W3CDTF">2022-08-12T12:51:27Z</dcterms:created>
  <dcterms:modified xsi:type="dcterms:W3CDTF">2025-12-02T07:07:14Z</dcterms:modified>
</cp:coreProperties>
</file>