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00" tabRatio="386"/>
  </bookViews>
  <sheets>
    <sheet name="SAŽETAK EUR" sheetId="8" r:id="rId1"/>
    <sheet name=" Račun prihoda i rashoda" sheetId="3" r:id="rId2"/>
    <sheet name="Račun financiranja" sheetId="6" r:id="rId3"/>
    <sheet name="POSEBNI DIO" sheetId="7" r:id="rId4"/>
    <sheet name="List2" sheetId="2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7" l="1"/>
  <c r="F36" i="7" s="1"/>
  <c r="G37" i="7"/>
  <c r="G36" i="7" s="1"/>
  <c r="E36" i="7"/>
  <c r="F38" i="7"/>
  <c r="E37" i="7"/>
  <c r="G14" i="7" l="1"/>
  <c r="E14" i="7"/>
  <c r="F16" i="7"/>
  <c r="H27" i="8" l="1"/>
  <c r="G26" i="8"/>
  <c r="G27" i="8" s="1"/>
  <c r="H26" i="8"/>
  <c r="F26" i="8"/>
  <c r="F27" i="8" s="1"/>
  <c r="E17" i="3"/>
  <c r="H20" i="8" l="1"/>
  <c r="F46" i="7" l="1"/>
  <c r="F44" i="7"/>
  <c r="F42" i="7"/>
  <c r="F35" i="7"/>
  <c r="F33" i="7"/>
  <c r="F30" i="7"/>
  <c r="F27" i="7"/>
  <c r="F24" i="7"/>
  <c r="F23" i="7"/>
  <c r="F20" i="7"/>
  <c r="F15" i="7"/>
  <c r="F14" i="7" s="1"/>
  <c r="F11" i="7"/>
  <c r="F12" i="7"/>
  <c r="F13" i="7"/>
  <c r="F10" i="7"/>
  <c r="E11" i="6"/>
  <c r="E9" i="6"/>
  <c r="E31" i="3"/>
  <c r="E30" i="3"/>
  <c r="E25" i="3"/>
  <c r="E26" i="3"/>
  <c r="E27" i="3"/>
  <c r="E28" i="3"/>
  <c r="E24" i="3"/>
  <c r="E16" i="3"/>
  <c r="E12" i="3"/>
  <c r="E13" i="3"/>
  <c r="E14" i="3"/>
  <c r="E11" i="3"/>
  <c r="G34" i="7" l="1"/>
  <c r="F34" i="7"/>
  <c r="E34" i="7"/>
  <c r="G43" i="7" l="1"/>
  <c r="F43" i="7"/>
  <c r="E43" i="7"/>
  <c r="E22" i="7"/>
  <c r="F22" i="7"/>
  <c r="G22" i="7"/>
  <c r="E45" i="7" l="1"/>
  <c r="F45" i="7"/>
  <c r="G45" i="7"/>
  <c r="E41" i="7"/>
  <c r="F41" i="7"/>
  <c r="G41" i="7"/>
  <c r="E32" i="7"/>
  <c r="E31" i="7" s="1"/>
  <c r="F32" i="7"/>
  <c r="F31" i="7" s="1"/>
  <c r="G32" i="7"/>
  <c r="G31" i="7" s="1"/>
  <c r="E29" i="7"/>
  <c r="E28" i="7" s="1"/>
  <c r="F29" i="7"/>
  <c r="F28" i="7" s="1"/>
  <c r="G29" i="7"/>
  <c r="G28" i="7" s="1"/>
  <c r="E26" i="7"/>
  <c r="E25" i="7" s="1"/>
  <c r="F26" i="7"/>
  <c r="F25" i="7" s="1"/>
  <c r="G26" i="7"/>
  <c r="G25" i="7" s="1"/>
  <c r="E21" i="7"/>
  <c r="F21" i="7"/>
  <c r="G21" i="7"/>
  <c r="E19" i="7"/>
  <c r="E18" i="7" s="1"/>
  <c r="F19" i="7"/>
  <c r="F18" i="7" s="1"/>
  <c r="G19" i="7"/>
  <c r="G18" i="7" s="1"/>
  <c r="E9" i="7"/>
  <c r="F9" i="7"/>
  <c r="G9" i="7"/>
  <c r="G17" i="7" l="1"/>
  <c r="F17" i="7"/>
  <c r="E17" i="7"/>
  <c r="F8" i="7"/>
  <c r="F7" i="7" s="1"/>
  <c r="E8" i="7"/>
  <c r="E7" i="7" s="1"/>
  <c r="G8" i="7"/>
  <c r="G7" i="7" s="1"/>
  <c r="G40" i="7"/>
  <c r="G39" i="7" s="1"/>
  <c r="F40" i="7"/>
  <c r="F39" i="7" s="1"/>
  <c r="E40" i="7"/>
  <c r="E39" i="7" s="1"/>
  <c r="G6" i="7" l="1"/>
  <c r="F6" i="7"/>
  <c r="E6" i="7"/>
  <c r="H21" i="8" l="1"/>
  <c r="D10" i="6" l="1"/>
  <c r="F20" i="8" s="1"/>
  <c r="F21" i="8" s="1"/>
  <c r="E10" i="6"/>
  <c r="G20" i="8" s="1"/>
  <c r="G21" i="8" s="1"/>
  <c r="F10" i="6"/>
  <c r="D8" i="6"/>
  <c r="E8" i="6"/>
  <c r="F8" i="6"/>
  <c r="D29" i="3"/>
  <c r="F13" i="8" s="1"/>
  <c r="E29" i="3"/>
  <c r="G13" i="8" s="1"/>
  <c r="F29" i="3"/>
  <c r="H13" i="8" s="1"/>
  <c r="D23" i="3"/>
  <c r="F12" i="8" s="1"/>
  <c r="E23" i="3"/>
  <c r="G12" i="8" s="1"/>
  <c r="F23" i="3"/>
  <c r="H12" i="8" s="1"/>
  <c r="H11" i="8" s="1"/>
  <c r="D15" i="3"/>
  <c r="E15" i="3"/>
  <c r="F15" i="3"/>
  <c r="D10" i="3"/>
  <c r="F9" i="8" s="1"/>
  <c r="F8" i="8" s="1"/>
  <c r="E10" i="3"/>
  <c r="G9" i="8" s="1"/>
  <c r="G8" i="8" s="1"/>
  <c r="F10" i="3"/>
  <c r="H9" i="8" s="1"/>
  <c r="H8" i="8" s="1"/>
  <c r="G11" i="8" l="1"/>
  <c r="H14" i="8"/>
  <c r="H30" i="8" s="1"/>
  <c r="F11" i="8"/>
  <c r="G14" i="8"/>
  <c r="G30" i="8" s="1"/>
  <c r="F14" i="8"/>
  <c r="F30" i="8" s="1"/>
</calcChain>
</file>

<file path=xl/sharedStrings.xml><?xml version="1.0" encoding="utf-8"?>
<sst xmlns="http://schemas.openxmlformats.org/spreadsheetml/2006/main" count="138" uniqueCount="76">
  <si>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</si>
  <si>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</si>
  <si>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</si>
  <si>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</si>
  <si>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</si>
  <si>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</si>
  <si>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</si>
  <si>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</si>
  <si>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</si>
  <si>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</si>
  <si>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</si>
  <si>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</si>
  <si>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</si>
  <si>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</si>
  <si>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</si>
  <si>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</si>
  <si>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</si>
  <si>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</si>
  <si>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</si>
  <si>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</si>
  <si>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</si>
  <si>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</si>
  <si>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</si>
  <si>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</si>
  <si>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</si>
  <si>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</si>
  <si>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</si>
  <si>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</si>
  <si>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</si>
  <si>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</si>
  <si>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</si>
  <si>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</si>
  <si>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</si>
  <si>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 xml:space="preserve">A) SAŽETAK RAČUNA PRIHODA I RASHODA </t>
  </si>
  <si>
    <t>B) SAŽETAK RAČUNA FINANCIRANJA</t>
  </si>
  <si>
    <t>UKUPAN DONOS VIŠKA / MANJKA IZ PRETHODNE(IH) GODINE***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</si>
  <si>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</si>
  <si>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Plan za 2023.</t>
  </si>
  <si>
    <t>Pomoći iz inozemstva i od subjekata unutar općeg proračuna</t>
  </si>
  <si>
    <t>Prihodi od prodaje proizvedene dugotrajne imovine</t>
  </si>
  <si>
    <t>Kazne, upravne mjere i ostali prihodi</t>
  </si>
  <si>
    <t>Rashodi za nabavu proizvedene dugotrajne imovine</t>
  </si>
  <si>
    <t>C) PRENESENI VIŠAK ILI PRENESENI MANJAK I VIŠEGODIŠNJI PLAN URAVNOTEŽENJA</t>
  </si>
  <si>
    <t>Prihodi od imovine</t>
  </si>
  <si>
    <t>Prihodi od upravnih i administrativnih pristojbi, pristojbi po posebnim propisima i naknada</t>
  </si>
  <si>
    <t>EUR</t>
  </si>
  <si>
    <t>Financijski rashodi</t>
  </si>
  <si>
    <t>Pomoći dane u inozemstvo i unutar općeg proračuna</t>
  </si>
  <si>
    <t>Ostali rashodi</t>
  </si>
  <si>
    <t>Rashodi za dodatna ulaganja na nefinancijskoj imovini</t>
  </si>
  <si>
    <t>ŽUP.UPRAVA ZA CESTE SISAK</t>
  </si>
  <si>
    <t>PROGRAM 1000</t>
  </si>
  <si>
    <t>RASHODI UPRAVE</t>
  </si>
  <si>
    <t>Aktivnost A100001</t>
  </si>
  <si>
    <t>PROGRAM 2000</t>
  </si>
  <si>
    <t>REDOVNO I IZVANREDNO ODRŽAVANJE  Ž I L CESTA</t>
  </si>
  <si>
    <t>Aktivnost A200001</t>
  </si>
  <si>
    <t>REDOVITO ODRŽAVANJE</t>
  </si>
  <si>
    <t>Aktivnost A200002</t>
  </si>
  <si>
    <t>IZVANREDNO ODRŽAVANJE</t>
  </si>
  <si>
    <t>Aktivnost A200003</t>
  </si>
  <si>
    <t>GRAD SISAK</t>
  </si>
  <si>
    <t>Aktivnost A200004</t>
  </si>
  <si>
    <t>GRAĐENJE</t>
  </si>
  <si>
    <t>Aktivnost A200005</t>
  </si>
  <si>
    <t>EU POTRES (FSEU.MMPI.01.0001)</t>
  </si>
  <si>
    <t>PROGRAM 3000</t>
  </si>
  <si>
    <t>OTPLATA KREDITA</t>
  </si>
  <si>
    <t>Aktivnost A300001</t>
  </si>
  <si>
    <t>Izmjene plana</t>
  </si>
  <si>
    <t>Novi plan za 2023.</t>
  </si>
  <si>
    <t>PRENESENI VIŠAK/MANJAK IZ PRETHODNE GODINE</t>
  </si>
  <si>
    <t>Aktivnost A200006</t>
  </si>
  <si>
    <t>EU POTRES (FSEU.MMPI.10.0001)</t>
  </si>
  <si>
    <t>2.  IZMJENE I DOPUNE FINANCIJSKOG PLANA ŽUPANIJSKE UPRAVE ZA CESTE SISAČKO-MOSLAVAČKE ŽUPANIJE ZA 2023. GODINU</t>
  </si>
  <si>
    <t>2. IZMJENE I DOPUNE FINANCIJSKOG PLANA ZA 2023.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</si>
</sst>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9" fillId="2" borderId="3" xfId="0" applyNumberFormat="1" applyFont="1" applyFill="1" applyBorder="1" applyAlignment="1" applyProtection="1">
      <alignment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1" fillId="0" borderId="5" xfId="0" applyFont="1" applyBorder="1" applyAlignment="1">
      <alignment horizontal="righ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4" borderId="1" xfId="0" quotePrefix="1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0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right" vertical="center" wrapText="1"/>
    </xf>
    <xf numFmtId="0" fontId="9" fillId="2" borderId="3" xfId="0" applyNumberFormat="1" applyFont="1" applyFill="1" applyBorder="1" applyAlignment="1" applyProtection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3" fontId="6" fillId="2" borderId="4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0" fillId="3" borderId="3" xfId="0" applyNumberFormat="1" applyFont="1" applyFill="1" applyBorder="1" applyAlignment="1" applyProtection="1">
      <alignment horizontal="left" vertical="center" wrapText="1"/>
    </xf>
    <xf numFmtId="3" fontId="6" fillId="3" borderId="4" xfId="0" applyNumberFormat="1" applyFont="1" applyFill="1" applyBorder="1" applyAlignment="1">
      <alignment horizontal="right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NumberFormat="1" applyFont="1" applyFill="1" applyBorder="1" applyAlignment="1" applyProtection="1">
      <alignment horizontal="left" vertical="center"/>
    </xf>
    <xf numFmtId="0" fontId="10" fillId="3" borderId="3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vertical="center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9" fillId="0" borderId="2" xfId="0" applyNumberFormat="1" applyFont="1" applyFill="1" applyBorder="1" applyAlignment="1" applyProtection="1">
      <alignment vertical="center"/>
    </xf>
    <xf numFmtId="0" fontId="10" fillId="0" borderId="1" xfId="0" quotePrefix="1" applyFont="1" applyFill="1" applyBorder="1" applyAlignment="1">
      <alignment horizontal="left" vertical="center"/>
    </xf>
    <xf numFmtId="0" fontId="10" fillId="0" borderId="1" xfId="0" quotePrefix="1" applyFont="1" applyBorder="1" applyAlignment="1">
      <alignment horizontal="left" vertical="center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3" fontId="6" fillId="4" borderId="3" xfId="0" quotePrefix="1" applyNumberFormat="1" applyFont="1" applyFill="1" applyBorder="1" applyAlignment="1">
      <alignment horizontal="right"/>
    </xf>
    <xf numFmtId="3" fontId="6" fillId="3" borderId="3" xfId="0" quotePrefix="1" applyNumberFormat="1" applyFon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workbookViewId="0">
      <selection activeCell="K20" sqref="K20"/>
    </sheetView>
  </sheetViews>
  <sheetFormatPr defaultRowHeight="15" x14ac:dyDescent="0.25"/>
  <cols>
    <col min="5" max="8" width="25.28515625" customWidth="1"/>
  </cols>
  <sheetData>
    <row r="1" spans="1:8" ht="42" customHeight="1" x14ac:dyDescent="0.25">
      <c r="A1" s="67" t="s">
        <v>74</v>
      </c>
      <c r="B1" s="67"/>
      <c r="C1" s="67"/>
      <c r="D1" s="67"/>
      <c r="E1" s="67"/>
      <c r="F1" s="67"/>
      <c r="G1" s="67"/>
      <c r="H1" s="67"/>
    </row>
    <row r="2" spans="1:8" ht="18" x14ac:dyDescent="0.25">
      <c r="A2" s="18"/>
      <c r="B2" s="18"/>
      <c r="C2" s="18"/>
      <c r="D2" s="18"/>
      <c r="E2" s="18"/>
      <c r="F2" s="18"/>
      <c r="G2" s="18"/>
      <c r="H2" s="18"/>
    </row>
    <row r="3" spans="1:8" ht="15.75" customHeight="1" x14ac:dyDescent="0.25">
      <c r="A3" s="67" t="s">
        <v>27</v>
      </c>
      <c r="B3" s="67"/>
      <c r="C3" s="67"/>
      <c r="D3" s="67"/>
      <c r="E3" s="67"/>
      <c r="F3" s="67"/>
      <c r="G3" s="78"/>
      <c r="H3" s="78"/>
    </row>
    <row r="4" spans="1:8" ht="18" customHeight="1" x14ac:dyDescent="0.25">
      <c r="A4" s="18"/>
      <c r="B4" s="18"/>
      <c r="C4" s="18"/>
      <c r="D4" s="18"/>
      <c r="E4" s="18"/>
      <c r="F4" s="18"/>
      <c r="G4" s="19"/>
      <c r="H4" s="19"/>
    </row>
    <row r="5" spans="1:8" ht="18" customHeight="1" x14ac:dyDescent="0.25">
      <c r="A5" s="67" t="s">
        <v>33</v>
      </c>
      <c r="B5" s="68"/>
      <c r="C5" s="68"/>
      <c r="D5" s="68"/>
      <c r="E5" s="68"/>
      <c r="F5" s="68"/>
      <c r="G5" s="68"/>
      <c r="H5" s="68"/>
    </row>
    <row r="6" spans="1:8" ht="18" customHeight="1" x14ac:dyDescent="0.25">
      <c r="A6" s="1"/>
      <c r="B6" s="2"/>
      <c r="C6" s="2"/>
      <c r="D6" s="2"/>
      <c r="E6" s="6"/>
      <c r="F6" s="7"/>
      <c r="G6" s="7"/>
      <c r="H6" s="25" t="s">
        <v>45</v>
      </c>
    </row>
    <row r="7" spans="1:8" x14ac:dyDescent="0.25">
      <c r="A7" s="26"/>
      <c r="B7" s="27"/>
      <c r="C7" s="27"/>
      <c r="D7" s="28"/>
      <c r="E7" s="29"/>
      <c r="F7" s="3" t="s">
        <v>37</v>
      </c>
      <c r="G7" s="3" t="s">
        <v>69</v>
      </c>
      <c r="H7" s="3" t="s">
        <v>70</v>
      </c>
    </row>
    <row r="8" spans="1:8" ht="15" customHeight="1" x14ac:dyDescent="0.25">
      <c r="A8" s="79" t="s">
        <v>0</v>
      </c>
      <c r="B8" s="66"/>
      <c r="C8" s="66"/>
      <c r="D8" s="66"/>
      <c r="E8" s="80"/>
      <c r="F8" s="30">
        <f t="shared" ref="F8:H8" si="0">F9+F10</f>
        <v>23598233</v>
      </c>
      <c r="G8" s="30">
        <f t="shared" si="0"/>
        <v>1131147</v>
      </c>
      <c r="H8" s="30">
        <f t="shared" si="0"/>
        <v>24729380</v>
      </c>
    </row>
    <row r="9" spans="1:8" ht="15" customHeight="1" x14ac:dyDescent="0.25">
      <c r="A9" s="77" t="s">
        <v>1</v>
      </c>
      <c r="B9" s="76"/>
      <c r="C9" s="76"/>
      <c r="D9" s="76"/>
      <c r="E9" s="81"/>
      <c r="F9" s="31">
        <f>' Račun prihoda i rashoda'!D10</f>
        <v>23598233</v>
      </c>
      <c r="G9" s="31">
        <f>' Račun prihoda i rashoda'!E10</f>
        <v>1131147</v>
      </c>
      <c r="H9" s="31">
        <f>' Račun prihoda i rashoda'!F10</f>
        <v>24729380</v>
      </c>
    </row>
    <row r="10" spans="1:8" x14ac:dyDescent="0.25">
      <c r="A10" s="82" t="s">
        <v>2</v>
      </c>
      <c r="B10" s="81"/>
      <c r="C10" s="81"/>
      <c r="D10" s="81"/>
      <c r="E10" s="81"/>
      <c r="F10" s="31">
        <v>0</v>
      </c>
      <c r="G10" s="31"/>
      <c r="H10" s="31">
        <v>0</v>
      </c>
    </row>
    <row r="11" spans="1:8" x14ac:dyDescent="0.25">
      <c r="A11" s="35" t="s">
        <v>3</v>
      </c>
      <c r="B11" s="36"/>
      <c r="C11" s="36"/>
      <c r="D11" s="36"/>
      <c r="E11" s="36"/>
      <c r="F11" s="30">
        <f t="shared" ref="F11:H11" si="1">F12+F13</f>
        <v>28549803</v>
      </c>
      <c r="G11" s="30">
        <f t="shared" si="1"/>
        <v>1131147</v>
      </c>
      <c r="H11" s="30">
        <f t="shared" si="1"/>
        <v>29680950</v>
      </c>
    </row>
    <row r="12" spans="1:8" ht="15" customHeight="1" x14ac:dyDescent="0.25">
      <c r="A12" s="75" t="s">
        <v>4</v>
      </c>
      <c r="B12" s="76"/>
      <c r="C12" s="76"/>
      <c r="D12" s="76"/>
      <c r="E12" s="76"/>
      <c r="F12" s="31">
        <f>' Račun prihoda i rashoda'!D23</f>
        <v>26878311</v>
      </c>
      <c r="G12" s="31">
        <f>' Račun prihoda i rashoda'!E23</f>
        <v>1135783</v>
      </c>
      <c r="H12" s="31">
        <f>' Račun prihoda i rashoda'!F23</f>
        <v>28014094</v>
      </c>
    </row>
    <row r="13" spans="1:8" x14ac:dyDescent="0.25">
      <c r="A13" s="83" t="s">
        <v>5</v>
      </c>
      <c r="B13" s="81"/>
      <c r="C13" s="81"/>
      <c r="D13" s="81"/>
      <c r="E13" s="81"/>
      <c r="F13" s="32">
        <f>' Račun prihoda i rashoda'!D29</f>
        <v>1671492</v>
      </c>
      <c r="G13" s="32">
        <f>' Račun prihoda i rashoda'!E29</f>
        <v>-4636</v>
      </c>
      <c r="H13" s="32">
        <f>' Račun prihoda i rashoda'!F29</f>
        <v>1666856</v>
      </c>
    </row>
    <row r="14" spans="1:8" ht="15" customHeight="1" x14ac:dyDescent="0.25">
      <c r="A14" s="65" t="s">
        <v>6</v>
      </c>
      <c r="B14" s="66"/>
      <c r="C14" s="66"/>
      <c r="D14" s="66"/>
      <c r="E14" s="66"/>
      <c r="F14" s="30">
        <f t="shared" ref="F14:H14" si="2">F8-F11</f>
        <v>-4951570</v>
      </c>
      <c r="G14" s="30">
        <f t="shared" si="2"/>
        <v>0</v>
      </c>
      <c r="H14" s="30">
        <f t="shared" si="2"/>
        <v>-4951570</v>
      </c>
    </row>
    <row r="15" spans="1:8" ht="18" x14ac:dyDescent="0.25">
      <c r="A15" s="18"/>
      <c r="B15" s="21"/>
      <c r="C15" s="21"/>
      <c r="D15" s="21"/>
      <c r="E15" s="21"/>
      <c r="F15" s="22"/>
      <c r="G15" s="22"/>
      <c r="H15" s="22"/>
    </row>
    <row r="16" spans="1:8" ht="15.75" customHeight="1" x14ac:dyDescent="0.25">
      <c r="A16" s="67" t="s">
        <v>34</v>
      </c>
      <c r="B16" s="68"/>
      <c r="C16" s="68"/>
      <c r="D16" s="68"/>
      <c r="E16" s="68"/>
      <c r="F16" s="68"/>
      <c r="G16" s="68"/>
      <c r="H16" s="68"/>
    </row>
    <row r="17" spans="1:8" ht="18" x14ac:dyDescent="0.25">
      <c r="A17" s="18"/>
      <c r="B17" s="21"/>
      <c r="C17" s="21"/>
      <c r="D17" s="21"/>
      <c r="E17" s="21"/>
      <c r="F17" s="22"/>
      <c r="G17" s="22"/>
      <c r="H17" s="22"/>
    </row>
    <row r="18" spans="1:8" x14ac:dyDescent="0.25">
      <c r="A18" s="26"/>
      <c r="B18" s="27"/>
      <c r="C18" s="27"/>
      <c r="D18" s="28"/>
      <c r="E18" s="29"/>
      <c r="F18" s="3" t="s">
        <v>37</v>
      </c>
      <c r="G18" s="3" t="s">
        <v>69</v>
      </c>
      <c r="H18" s="3" t="s">
        <v>70</v>
      </c>
    </row>
    <row r="19" spans="1:8" ht="15.75" customHeight="1" x14ac:dyDescent="0.25">
      <c r="A19" s="77" t="s">
        <v>8</v>
      </c>
      <c r="B19" s="84"/>
      <c r="C19" s="84"/>
      <c r="D19" s="84"/>
      <c r="E19" s="85"/>
      <c r="F19" s="32">
        <v>0</v>
      </c>
      <c r="G19" s="32">
        <v>0</v>
      </c>
      <c r="H19" s="32">
        <v>0</v>
      </c>
    </row>
    <row r="20" spans="1:8" ht="15" customHeight="1" x14ac:dyDescent="0.25">
      <c r="A20" s="77" t="s">
        <v>9</v>
      </c>
      <c r="B20" s="76"/>
      <c r="C20" s="76"/>
      <c r="D20" s="76"/>
      <c r="E20" s="76"/>
      <c r="F20" s="32">
        <f>'Račun financiranja'!D10</f>
        <v>387181</v>
      </c>
      <c r="G20" s="32">
        <f>'Račun financiranja'!E10</f>
        <v>0</v>
      </c>
      <c r="H20" s="32">
        <f>'Račun financiranja'!F10</f>
        <v>387181</v>
      </c>
    </row>
    <row r="21" spans="1:8" ht="15" customHeight="1" x14ac:dyDescent="0.25">
      <c r="A21" s="65" t="s">
        <v>10</v>
      </c>
      <c r="B21" s="66"/>
      <c r="C21" s="66"/>
      <c r="D21" s="66"/>
      <c r="E21" s="66"/>
      <c r="F21" s="30">
        <f t="shared" ref="F21:H21" si="3">F19-F20</f>
        <v>-387181</v>
      </c>
      <c r="G21" s="30">
        <f t="shared" si="3"/>
        <v>0</v>
      </c>
      <c r="H21" s="30">
        <f t="shared" si="3"/>
        <v>-387181</v>
      </c>
    </row>
    <row r="22" spans="1:8" ht="18" x14ac:dyDescent="0.25">
      <c r="A22" s="20"/>
      <c r="B22" s="21"/>
      <c r="C22" s="21"/>
      <c r="D22" s="21"/>
      <c r="E22" s="21"/>
      <c r="F22" s="22"/>
      <c r="G22" s="22"/>
      <c r="H22" s="22"/>
    </row>
    <row r="23" spans="1:8" ht="15.75" customHeight="1" x14ac:dyDescent="0.25">
      <c r="A23" s="67" t="s">
        <v>42</v>
      </c>
      <c r="B23" s="68"/>
      <c r="C23" s="68"/>
      <c r="D23" s="68"/>
      <c r="E23" s="68"/>
      <c r="F23" s="68"/>
      <c r="G23" s="68"/>
      <c r="H23" s="68"/>
    </row>
    <row r="24" spans="1:8" ht="18" x14ac:dyDescent="0.25">
      <c r="A24" s="20"/>
      <c r="B24" s="21"/>
      <c r="C24" s="21"/>
      <c r="D24" s="21"/>
      <c r="E24" s="21"/>
      <c r="F24" s="22"/>
      <c r="G24" s="22"/>
      <c r="H24" s="22"/>
    </row>
    <row r="25" spans="1:8" x14ac:dyDescent="0.25">
      <c r="A25" s="26"/>
      <c r="B25" s="27"/>
      <c r="C25" s="27"/>
      <c r="D25" s="28"/>
      <c r="E25" s="29"/>
      <c r="F25" s="3" t="s">
        <v>37</v>
      </c>
      <c r="G25" s="3" t="s">
        <v>69</v>
      </c>
      <c r="H25" s="3" t="s">
        <v>70</v>
      </c>
    </row>
    <row r="26" spans="1:8" ht="15" customHeight="1" x14ac:dyDescent="0.25">
      <c r="A26" s="69" t="s">
        <v>35</v>
      </c>
      <c r="B26" s="70"/>
      <c r="C26" s="70"/>
      <c r="D26" s="70"/>
      <c r="E26" s="71"/>
      <c r="F26" s="33">
        <f>' Račun prihoda i rashoda'!D17</f>
        <v>5338751</v>
      </c>
      <c r="G26" s="33">
        <f>' Račun prihoda i rashoda'!E17</f>
        <v>0</v>
      </c>
      <c r="H26" s="102">
        <f>' Račun prihoda i rashoda'!F17</f>
        <v>5338751</v>
      </c>
    </row>
    <row r="27" spans="1:8" ht="30" customHeight="1" x14ac:dyDescent="0.25">
      <c r="A27" s="72" t="s">
        <v>7</v>
      </c>
      <c r="B27" s="73"/>
      <c r="C27" s="73"/>
      <c r="D27" s="73"/>
      <c r="E27" s="74"/>
      <c r="F27" s="34">
        <f>F26</f>
        <v>5338751</v>
      </c>
      <c r="G27" s="34">
        <f t="shared" ref="G27:H27" si="4">G26</f>
        <v>0</v>
      </c>
      <c r="H27" s="103">
        <f t="shared" si="4"/>
        <v>5338751</v>
      </c>
    </row>
    <row r="30" spans="1:8" ht="15" customHeight="1" x14ac:dyDescent="0.25">
      <c r="A30" s="75" t="s">
        <v>11</v>
      </c>
      <c r="B30" s="76"/>
      <c r="C30" s="76"/>
      <c r="D30" s="76"/>
      <c r="E30" s="76"/>
      <c r="F30" s="32">
        <f>F14+F21+F27</f>
        <v>0</v>
      </c>
      <c r="G30" s="32">
        <f t="shared" ref="G30:H30" si="5">G14+G21+G27</f>
        <v>0</v>
      </c>
      <c r="H30" s="32">
        <f t="shared" si="5"/>
        <v>0</v>
      </c>
    </row>
    <row r="31" spans="1:8" ht="10.5" customHeight="1" x14ac:dyDescent="0.25">
      <c r="A31" s="13"/>
      <c r="B31" s="14"/>
      <c r="C31" s="14"/>
      <c r="D31" s="14"/>
      <c r="E31" s="14"/>
      <c r="F31" s="15"/>
      <c r="G31" s="15"/>
      <c r="H31" s="15"/>
    </row>
    <row r="32" spans="1:8" ht="8.25" customHeight="1" x14ac:dyDescent="0.25"/>
    <row r="33" spans="1:8" ht="29.25" customHeight="1" x14ac:dyDescent="0.25">
      <c r="A33" s="63" t="s">
        <v>36</v>
      </c>
      <c r="B33" s="64"/>
      <c r="C33" s="64"/>
      <c r="D33" s="64"/>
      <c r="E33" s="64"/>
      <c r="F33" s="64"/>
      <c r="G33" s="64"/>
      <c r="H33" s="64"/>
    </row>
  </sheetData>
  <mergeCells count="18">
    <mergeCell ref="A20:E20"/>
    <mergeCell ref="A1:H1"/>
    <mergeCell ref="A3:H3"/>
    <mergeCell ref="A5:H5"/>
    <mergeCell ref="A8:E8"/>
    <mergeCell ref="A9:E9"/>
    <mergeCell ref="A10:E10"/>
    <mergeCell ref="A12:E12"/>
    <mergeCell ref="A13:E13"/>
    <mergeCell ref="A14:E14"/>
    <mergeCell ref="A16:H16"/>
    <mergeCell ref="A19:E19"/>
    <mergeCell ref="A33:H33"/>
    <mergeCell ref="A21:E21"/>
    <mergeCell ref="A23:H23"/>
    <mergeCell ref="A26:E26"/>
    <mergeCell ref="A27:E27"/>
    <mergeCell ref="A30:E30"/>
  </mergeCells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workbookViewId="0">
      <selection activeCell="F31" sqref="F3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6" width="25.28515625" customWidth="1"/>
  </cols>
  <sheetData>
    <row r="1" spans="1:6" ht="42" customHeight="1" x14ac:dyDescent="0.25">
      <c r="A1" s="67" t="s">
        <v>75</v>
      </c>
      <c r="B1" s="67"/>
      <c r="C1" s="67"/>
      <c r="D1" s="67"/>
      <c r="E1" s="67"/>
      <c r="F1" s="67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67" t="s">
        <v>27</v>
      </c>
      <c r="B3" s="67"/>
      <c r="C3" s="67"/>
      <c r="D3" s="67"/>
      <c r="E3" s="78"/>
      <c r="F3" s="78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67" t="s">
        <v>13</v>
      </c>
      <c r="B5" s="68"/>
      <c r="C5" s="68"/>
      <c r="D5" s="68"/>
      <c r="E5" s="68"/>
      <c r="F5" s="68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67" t="s">
        <v>1</v>
      </c>
      <c r="B7" s="86"/>
      <c r="C7" s="86"/>
      <c r="D7" s="86"/>
      <c r="E7" s="86"/>
      <c r="F7" s="86"/>
    </row>
    <row r="8" spans="1:6" ht="18" x14ac:dyDescent="0.25">
      <c r="A8" s="4"/>
      <c r="B8" s="4"/>
      <c r="C8" s="4"/>
      <c r="D8" s="4"/>
      <c r="E8" s="5"/>
      <c r="F8" s="37" t="s">
        <v>45</v>
      </c>
    </row>
    <row r="9" spans="1:6" x14ac:dyDescent="0.25">
      <c r="A9" s="17" t="s">
        <v>14</v>
      </c>
      <c r="B9" s="16" t="s">
        <v>15</v>
      </c>
      <c r="C9" s="16" t="s">
        <v>12</v>
      </c>
      <c r="D9" s="17" t="s">
        <v>37</v>
      </c>
      <c r="E9" s="17" t="s">
        <v>69</v>
      </c>
      <c r="F9" s="17" t="s">
        <v>70</v>
      </c>
    </row>
    <row r="10" spans="1:6" ht="15.75" customHeight="1" x14ac:dyDescent="0.25">
      <c r="A10" s="55">
        <v>6</v>
      </c>
      <c r="B10" s="55"/>
      <c r="C10" s="55" t="s">
        <v>16</v>
      </c>
      <c r="D10" s="56">
        <f t="shared" ref="D10:F10" si="0">SUM(D11:D14)</f>
        <v>23598233</v>
      </c>
      <c r="E10" s="56">
        <f t="shared" si="0"/>
        <v>1131147</v>
      </c>
      <c r="F10" s="56">
        <f t="shared" si="0"/>
        <v>24729380</v>
      </c>
    </row>
    <row r="11" spans="1:6" ht="38.25" x14ac:dyDescent="0.25">
      <c r="A11" s="10"/>
      <c r="B11" s="12">
        <v>63</v>
      </c>
      <c r="C11" s="12" t="s">
        <v>38</v>
      </c>
      <c r="D11" s="8">
        <v>18930935</v>
      </c>
      <c r="E11" s="8">
        <f>F11-D11</f>
        <v>0</v>
      </c>
      <c r="F11" s="8">
        <v>18930935</v>
      </c>
    </row>
    <row r="12" spans="1:6" x14ac:dyDescent="0.25">
      <c r="A12" s="10"/>
      <c r="B12" s="12">
        <v>64</v>
      </c>
      <c r="C12" s="12" t="s">
        <v>43</v>
      </c>
      <c r="D12" s="8">
        <v>4664298</v>
      </c>
      <c r="E12" s="8">
        <f t="shared" ref="E12:E14" si="1">F12-D12</f>
        <v>1127647</v>
      </c>
      <c r="F12" s="8">
        <v>5791945</v>
      </c>
    </row>
    <row r="13" spans="1:6" ht="51" x14ac:dyDescent="0.25">
      <c r="A13" s="10"/>
      <c r="B13" s="12">
        <v>65</v>
      </c>
      <c r="C13" s="12" t="s">
        <v>44</v>
      </c>
      <c r="D13" s="8">
        <v>3000</v>
      </c>
      <c r="E13" s="8">
        <f t="shared" si="1"/>
        <v>3500</v>
      </c>
      <c r="F13" s="8">
        <v>6500</v>
      </c>
    </row>
    <row r="14" spans="1:6" ht="25.5" x14ac:dyDescent="0.25">
      <c r="A14" s="10"/>
      <c r="B14" s="12">
        <v>68</v>
      </c>
      <c r="C14" s="12" t="s">
        <v>40</v>
      </c>
      <c r="D14" s="8">
        <v>0</v>
      </c>
      <c r="E14" s="8">
        <f t="shared" si="1"/>
        <v>0</v>
      </c>
      <c r="F14" s="8">
        <v>0</v>
      </c>
    </row>
    <row r="15" spans="1:6" ht="25.5" x14ac:dyDescent="0.25">
      <c r="A15" s="57">
        <v>7</v>
      </c>
      <c r="B15" s="58"/>
      <c r="C15" s="59" t="s">
        <v>17</v>
      </c>
      <c r="D15" s="56">
        <f t="shared" ref="D15:F15" si="2">D16</f>
        <v>0</v>
      </c>
      <c r="E15" s="56">
        <f t="shared" si="2"/>
        <v>0</v>
      </c>
      <c r="F15" s="56">
        <f t="shared" si="2"/>
        <v>0</v>
      </c>
    </row>
    <row r="16" spans="1:6" ht="38.25" x14ac:dyDescent="0.25">
      <c r="A16" s="12"/>
      <c r="B16" s="12">
        <v>72</v>
      </c>
      <c r="C16" s="23" t="s">
        <v>39</v>
      </c>
      <c r="D16" s="8">
        <v>0</v>
      </c>
      <c r="E16" s="8">
        <f>F16-D16</f>
        <v>0</v>
      </c>
      <c r="F16" s="9">
        <v>0</v>
      </c>
    </row>
    <row r="17" spans="1:6" ht="38.25" x14ac:dyDescent="0.25">
      <c r="A17" s="57">
        <v>9</v>
      </c>
      <c r="B17" s="58"/>
      <c r="C17" s="59" t="s">
        <v>71</v>
      </c>
      <c r="D17" s="56">
        <v>5338751</v>
      </c>
      <c r="E17" s="56">
        <f>F17-D17</f>
        <v>0</v>
      </c>
      <c r="F17" s="56">
        <v>5338751</v>
      </c>
    </row>
    <row r="20" spans="1:6" ht="15.75" x14ac:dyDescent="0.25">
      <c r="A20" s="67" t="s">
        <v>18</v>
      </c>
      <c r="B20" s="67"/>
      <c r="C20" s="67"/>
      <c r="D20" s="67"/>
      <c r="E20" s="67"/>
      <c r="F20" s="67"/>
    </row>
    <row r="21" spans="1:6" ht="18" x14ac:dyDescent="0.25">
      <c r="A21" s="18"/>
      <c r="B21" s="18"/>
      <c r="C21" s="18"/>
      <c r="D21" s="18"/>
      <c r="E21" s="19"/>
      <c r="F21" s="19"/>
    </row>
    <row r="22" spans="1:6" x14ac:dyDescent="0.25">
      <c r="A22" s="17" t="s">
        <v>14</v>
      </c>
      <c r="B22" s="16" t="s">
        <v>15</v>
      </c>
      <c r="C22" s="16" t="s">
        <v>19</v>
      </c>
      <c r="D22" s="17" t="s">
        <v>37</v>
      </c>
      <c r="E22" s="17" t="s">
        <v>69</v>
      </c>
      <c r="F22" s="17" t="s">
        <v>70</v>
      </c>
    </row>
    <row r="23" spans="1:6" ht="15.75" customHeight="1" x14ac:dyDescent="0.25">
      <c r="A23" s="55">
        <v>3</v>
      </c>
      <c r="B23" s="55"/>
      <c r="C23" s="55" t="s">
        <v>20</v>
      </c>
      <c r="D23" s="56">
        <f t="shared" ref="D23:F23" si="3">SUM(D24:D28)</f>
        <v>26878311</v>
      </c>
      <c r="E23" s="56">
        <f t="shared" si="3"/>
        <v>1135783</v>
      </c>
      <c r="F23" s="56">
        <f t="shared" si="3"/>
        <v>28014094</v>
      </c>
    </row>
    <row r="24" spans="1:6" ht="15.75" customHeight="1" x14ac:dyDescent="0.25">
      <c r="A24" s="10"/>
      <c r="B24" s="12">
        <v>31</v>
      </c>
      <c r="C24" s="12" t="s">
        <v>21</v>
      </c>
      <c r="D24" s="8">
        <v>416234</v>
      </c>
      <c r="E24" s="8">
        <f>F24-D24</f>
        <v>0</v>
      </c>
      <c r="F24" s="8">
        <v>416234</v>
      </c>
    </row>
    <row r="25" spans="1:6" ht="15.75" customHeight="1" x14ac:dyDescent="0.25">
      <c r="A25" s="10"/>
      <c r="B25" s="12">
        <v>32</v>
      </c>
      <c r="C25" s="12" t="s">
        <v>30</v>
      </c>
      <c r="D25" s="8">
        <v>25914073</v>
      </c>
      <c r="E25" s="8">
        <f t="shared" ref="E25:E28" si="4">F25-D25</f>
        <v>-2275713</v>
      </c>
      <c r="F25" s="8">
        <v>23638360</v>
      </c>
    </row>
    <row r="26" spans="1:6" ht="15.75" customHeight="1" x14ac:dyDescent="0.25">
      <c r="A26" s="10"/>
      <c r="B26" s="12">
        <v>34</v>
      </c>
      <c r="C26" s="12" t="s">
        <v>46</v>
      </c>
      <c r="D26" s="8">
        <v>143200</v>
      </c>
      <c r="E26" s="8">
        <f t="shared" si="4"/>
        <v>14300</v>
      </c>
      <c r="F26" s="8">
        <v>157500</v>
      </c>
    </row>
    <row r="27" spans="1:6" ht="29.25" customHeight="1" x14ac:dyDescent="0.25">
      <c r="A27" s="10"/>
      <c r="B27" s="12">
        <v>36</v>
      </c>
      <c r="C27" s="12" t="s">
        <v>47</v>
      </c>
      <c r="D27" s="8">
        <v>398168</v>
      </c>
      <c r="E27" s="8">
        <f t="shared" si="4"/>
        <v>3381332</v>
      </c>
      <c r="F27" s="8">
        <v>3779500</v>
      </c>
    </row>
    <row r="28" spans="1:6" ht="15.75" customHeight="1" x14ac:dyDescent="0.25">
      <c r="A28" s="10"/>
      <c r="B28" s="12">
        <v>38</v>
      </c>
      <c r="C28" s="12" t="s">
        <v>48</v>
      </c>
      <c r="D28" s="8">
        <v>6636</v>
      </c>
      <c r="E28" s="8">
        <f t="shared" si="4"/>
        <v>15864</v>
      </c>
      <c r="F28" s="8">
        <v>22500</v>
      </c>
    </row>
    <row r="29" spans="1:6" ht="25.5" x14ac:dyDescent="0.25">
      <c r="A29" s="57">
        <v>4</v>
      </c>
      <c r="B29" s="58"/>
      <c r="C29" s="59" t="s">
        <v>22</v>
      </c>
      <c r="D29" s="56">
        <f t="shared" ref="D29:F29" si="5">SUM(D30:D31)</f>
        <v>1671492</v>
      </c>
      <c r="E29" s="56">
        <f t="shared" si="5"/>
        <v>-4636</v>
      </c>
      <c r="F29" s="56">
        <f t="shared" si="5"/>
        <v>1666856</v>
      </c>
    </row>
    <row r="30" spans="1:6" ht="38.25" x14ac:dyDescent="0.25">
      <c r="A30" s="11"/>
      <c r="B30" s="38">
        <v>42</v>
      </c>
      <c r="C30" s="23" t="s">
        <v>41</v>
      </c>
      <c r="D30" s="8">
        <v>6636</v>
      </c>
      <c r="E30" s="8">
        <f>F30-D30</f>
        <v>-4636</v>
      </c>
      <c r="F30" s="8">
        <v>2000</v>
      </c>
    </row>
    <row r="31" spans="1:6" ht="25.5" x14ac:dyDescent="0.25">
      <c r="A31" s="12"/>
      <c r="B31" s="12">
        <v>45</v>
      </c>
      <c r="C31" s="23" t="s">
        <v>49</v>
      </c>
      <c r="D31" s="8">
        <v>1664856</v>
      </c>
      <c r="E31" s="8">
        <f>F31-D31</f>
        <v>0</v>
      </c>
      <c r="F31" s="9">
        <v>1664856</v>
      </c>
    </row>
  </sheetData>
  <mergeCells count="5">
    <mergeCell ref="A7:F7"/>
    <mergeCell ref="A20:F20"/>
    <mergeCell ref="A1:F1"/>
    <mergeCell ref="A3:F3"/>
    <mergeCell ref="A5:F5"/>
  </mergeCells>
  <pageMargins left="0.7" right="0.7" top="0.75" bottom="0.75" header="0.3" footer="0.3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workbookViewId="0">
      <selection activeCell="F11" sqref="F1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6" width="25.28515625" customWidth="1"/>
  </cols>
  <sheetData>
    <row r="1" spans="1:6" ht="42" customHeight="1" x14ac:dyDescent="0.25">
      <c r="A1" s="67" t="s">
        <v>75</v>
      </c>
      <c r="B1" s="67"/>
      <c r="C1" s="67"/>
      <c r="D1" s="67"/>
      <c r="E1" s="67"/>
      <c r="F1" s="67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67" t="s">
        <v>27</v>
      </c>
      <c r="B3" s="67"/>
      <c r="C3" s="67"/>
      <c r="D3" s="67"/>
      <c r="E3" s="78"/>
      <c r="F3" s="78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67" t="s">
        <v>23</v>
      </c>
      <c r="B5" s="68"/>
      <c r="C5" s="68"/>
      <c r="D5" s="68"/>
      <c r="E5" s="68"/>
      <c r="F5" s="68"/>
    </row>
    <row r="6" spans="1:6" ht="18" x14ac:dyDescent="0.25">
      <c r="A6" s="4"/>
      <c r="B6" s="4"/>
      <c r="C6" s="4"/>
      <c r="D6" s="4"/>
      <c r="E6" s="5"/>
      <c r="F6" s="37" t="s">
        <v>45</v>
      </c>
    </row>
    <row r="7" spans="1:6" x14ac:dyDescent="0.25">
      <c r="A7" s="17" t="s">
        <v>14</v>
      </c>
      <c r="B7" s="16" t="s">
        <v>15</v>
      </c>
      <c r="C7" s="16" t="s">
        <v>29</v>
      </c>
      <c r="D7" s="17" t="s">
        <v>37</v>
      </c>
      <c r="E7" s="17" t="s">
        <v>69</v>
      </c>
      <c r="F7" s="17" t="s">
        <v>70</v>
      </c>
    </row>
    <row r="8" spans="1:6" ht="25.5" x14ac:dyDescent="0.25">
      <c r="A8" s="55">
        <v>8</v>
      </c>
      <c r="B8" s="55"/>
      <c r="C8" s="55" t="s">
        <v>24</v>
      </c>
      <c r="D8" s="56">
        <f t="shared" ref="D8:F8" si="0">D9</f>
        <v>0</v>
      </c>
      <c r="E8" s="56">
        <f t="shared" si="0"/>
        <v>0</v>
      </c>
      <c r="F8" s="56">
        <f t="shared" si="0"/>
        <v>0</v>
      </c>
    </row>
    <row r="9" spans="1:6" x14ac:dyDescent="0.25">
      <c r="A9" s="10"/>
      <c r="B9" s="12">
        <v>84</v>
      </c>
      <c r="C9" s="12" t="s">
        <v>31</v>
      </c>
      <c r="D9" s="8">
        <v>0</v>
      </c>
      <c r="E9" s="8">
        <f>F9-D9</f>
        <v>0</v>
      </c>
      <c r="F9" s="8">
        <v>0</v>
      </c>
    </row>
    <row r="10" spans="1:6" ht="25.5" x14ac:dyDescent="0.25">
      <c r="A10" s="57">
        <v>5</v>
      </c>
      <c r="B10" s="58"/>
      <c r="C10" s="59" t="s">
        <v>25</v>
      </c>
      <c r="D10" s="56">
        <f t="shared" ref="D10:F10" si="1">D11</f>
        <v>387181</v>
      </c>
      <c r="E10" s="56">
        <f t="shared" si="1"/>
        <v>0</v>
      </c>
      <c r="F10" s="56">
        <f t="shared" si="1"/>
        <v>387181</v>
      </c>
    </row>
    <row r="11" spans="1:6" ht="25.5" x14ac:dyDescent="0.25">
      <c r="A11" s="12"/>
      <c r="B11" s="12">
        <v>54</v>
      </c>
      <c r="C11" s="23" t="s">
        <v>32</v>
      </c>
      <c r="D11" s="8">
        <v>387181</v>
      </c>
      <c r="E11" s="8">
        <f>F11-D11</f>
        <v>0</v>
      </c>
      <c r="F11" s="9">
        <v>387181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opLeftCell="A22" workbookViewId="0">
      <selection activeCell="G23" sqref="G2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7" width="25.28515625" customWidth="1"/>
  </cols>
  <sheetData>
    <row r="1" spans="1:7" ht="42" customHeight="1" x14ac:dyDescent="0.25">
      <c r="A1" s="67" t="s">
        <v>75</v>
      </c>
      <c r="B1" s="67"/>
      <c r="C1" s="67"/>
      <c r="D1" s="67"/>
      <c r="E1" s="67"/>
      <c r="F1" s="67"/>
      <c r="G1" s="67"/>
    </row>
    <row r="2" spans="1:7" ht="18" x14ac:dyDescent="0.25">
      <c r="A2" s="4"/>
      <c r="B2" s="4"/>
      <c r="C2" s="4"/>
      <c r="D2" s="4"/>
      <c r="E2" s="4"/>
      <c r="F2" s="5"/>
      <c r="G2" s="5"/>
    </row>
    <row r="3" spans="1:7" ht="18" customHeight="1" x14ac:dyDescent="0.25">
      <c r="A3" s="67" t="s">
        <v>26</v>
      </c>
      <c r="B3" s="68"/>
      <c r="C3" s="68"/>
      <c r="D3" s="68"/>
      <c r="E3" s="68"/>
      <c r="F3" s="68"/>
      <c r="G3" s="68"/>
    </row>
    <row r="4" spans="1:7" ht="18" x14ac:dyDescent="0.25">
      <c r="A4" s="4"/>
      <c r="B4" s="4"/>
      <c r="C4" s="4"/>
      <c r="D4" s="4"/>
      <c r="E4" s="4"/>
      <c r="F4" s="5"/>
      <c r="G4" s="37" t="s">
        <v>45</v>
      </c>
    </row>
    <row r="5" spans="1:7" x14ac:dyDescent="0.25">
      <c r="A5" s="96" t="s">
        <v>28</v>
      </c>
      <c r="B5" s="97"/>
      <c r="C5" s="98"/>
      <c r="D5" s="16" t="s">
        <v>29</v>
      </c>
      <c r="E5" s="17" t="s">
        <v>37</v>
      </c>
      <c r="F5" s="17" t="s">
        <v>69</v>
      </c>
      <c r="G5" s="17" t="s">
        <v>70</v>
      </c>
    </row>
    <row r="6" spans="1:7" ht="23.25" customHeight="1" x14ac:dyDescent="0.25">
      <c r="A6" s="99">
        <v>38261</v>
      </c>
      <c r="B6" s="100"/>
      <c r="C6" s="101"/>
      <c r="D6" s="24" t="s">
        <v>50</v>
      </c>
      <c r="E6" s="45">
        <f t="shared" ref="E6:G6" si="0">E7+E17+E39</f>
        <v>28936984</v>
      </c>
      <c r="F6" s="45">
        <f t="shared" si="0"/>
        <v>1131147</v>
      </c>
      <c r="G6" s="45">
        <f t="shared" si="0"/>
        <v>30068131</v>
      </c>
    </row>
    <row r="7" spans="1:7" ht="33" customHeight="1" x14ac:dyDescent="0.25">
      <c r="A7" s="72" t="s">
        <v>51</v>
      </c>
      <c r="B7" s="73"/>
      <c r="C7" s="74"/>
      <c r="D7" s="54" t="s">
        <v>52</v>
      </c>
      <c r="E7" s="56">
        <f t="shared" ref="E7:G7" si="1">E8</f>
        <v>723517</v>
      </c>
      <c r="F7" s="56">
        <f t="shared" si="1"/>
        <v>25503</v>
      </c>
      <c r="G7" s="56">
        <f t="shared" si="1"/>
        <v>749020</v>
      </c>
    </row>
    <row r="8" spans="1:7" x14ac:dyDescent="0.25">
      <c r="A8" s="87" t="s">
        <v>53</v>
      </c>
      <c r="B8" s="88"/>
      <c r="C8" s="89"/>
      <c r="D8" s="43" t="s">
        <v>52</v>
      </c>
      <c r="E8" s="45">
        <f t="shared" ref="E8:G8" si="2">E9+E14</f>
        <v>723517</v>
      </c>
      <c r="F8" s="45">
        <f t="shared" si="2"/>
        <v>25503</v>
      </c>
      <c r="G8" s="45">
        <f t="shared" si="2"/>
        <v>749020</v>
      </c>
    </row>
    <row r="9" spans="1:7" x14ac:dyDescent="0.25">
      <c r="A9" s="90">
        <v>3</v>
      </c>
      <c r="B9" s="91"/>
      <c r="C9" s="92"/>
      <c r="D9" s="44" t="s">
        <v>20</v>
      </c>
      <c r="E9" s="45">
        <f t="shared" ref="E9:G9" si="3">SUM(E10:E13)</f>
        <v>708621</v>
      </c>
      <c r="F9" s="45">
        <f t="shared" si="3"/>
        <v>30139</v>
      </c>
      <c r="G9" s="45">
        <f t="shared" si="3"/>
        <v>738760</v>
      </c>
    </row>
    <row r="10" spans="1:7" x14ac:dyDescent="0.25">
      <c r="A10" s="93">
        <v>31</v>
      </c>
      <c r="B10" s="94"/>
      <c r="C10" s="95"/>
      <c r="D10" s="44" t="s">
        <v>21</v>
      </c>
      <c r="E10" s="8">
        <v>416234</v>
      </c>
      <c r="F10" s="8">
        <f>G10-E10</f>
        <v>0</v>
      </c>
      <c r="G10" s="9">
        <v>416234</v>
      </c>
    </row>
    <row r="11" spans="1:7" x14ac:dyDescent="0.25">
      <c r="A11" s="40">
        <v>32</v>
      </c>
      <c r="B11" s="41"/>
      <c r="C11" s="42"/>
      <c r="D11" s="44" t="s">
        <v>30</v>
      </c>
      <c r="E11" s="8">
        <v>284051</v>
      </c>
      <c r="F11" s="8">
        <f t="shared" ref="F11:F13" si="4">G11-E11</f>
        <v>8475</v>
      </c>
      <c r="G11" s="9">
        <v>292526</v>
      </c>
    </row>
    <row r="12" spans="1:7" x14ac:dyDescent="0.25">
      <c r="A12" s="40">
        <v>34</v>
      </c>
      <c r="B12" s="41"/>
      <c r="C12" s="42"/>
      <c r="D12" s="44" t="s">
        <v>46</v>
      </c>
      <c r="E12" s="8">
        <v>1700</v>
      </c>
      <c r="F12" s="8">
        <f t="shared" si="4"/>
        <v>5800</v>
      </c>
      <c r="G12" s="9">
        <v>7500</v>
      </c>
    </row>
    <row r="13" spans="1:7" x14ac:dyDescent="0.25">
      <c r="A13" s="40">
        <v>38</v>
      </c>
      <c r="B13" s="41"/>
      <c r="C13" s="42"/>
      <c r="D13" s="44" t="s">
        <v>48</v>
      </c>
      <c r="E13" s="8">
        <v>6636</v>
      </c>
      <c r="F13" s="8">
        <f t="shared" si="4"/>
        <v>15864</v>
      </c>
      <c r="G13" s="9">
        <v>22500</v>
      </c>
    </row>
    <row r="14" spans="1:7" ht="25.5" x14ac:dyDescent="0.25">
      <c r="A14" s="90">
        <v>4</v>
      </c>
      <c r="B14" s="91"/>
      <c r="C14" s="92"/>
      <c r="D14" s="44" t="s">
        <v>22</v>
      </c>
      <c r="E14" s="45">
        <f>E15+E16</f>
        <v>14896</v>
      </c>
      <c r="F14" s="45">
        <f t="shared" ref="F14:G14" si="5">F15+F16</f>
        <v>-4636</v>
      </c>
      <c r="G14" s="45">
        <f t="shared" si="5"/>
        <v>10260</v>
      </c>
    </row>
    <row r="15" spans="1:7" ht="25.5" x14ac:dyDescent="0.25">
      <c r="A15" s="93">
        <v>42</v>
      </c>
      <c r="B15" s="94"/>
      <c r="C15" s="95"/>
      <c r="D15" s="44" t="s">
        <v>41</v>
      </c>
      <c r="E15" s="8">
        <v>6636</v>
      </c>
      <c r="F15" s="8">
        <f>G15-E15</f>
        <v>-4636</v>
      </c>
      <c r="G15" s="9">
        <v>2000</v>
      </c>
    </row>
    <row r="16" spans="1:7" ht="25.5" x14ac:dyDescent="0.25">
      <c r="A16" s="93">
        <v>45</v>
      </c>
      <c r="B16" s="94"/>
      <c r="C16" s="95"/>
      <c r="D16" s="60" t="s">
        <v>49</v>
      </c>
      <c r="E16" s="8">
        <v>8260</v>
      </c>
      <c r="F16" s="8">
        <f>G16-E16</f>
        <v>0</v>
      </c>
      <c r="G16" s="9">
        <v>8260</v>
      </c>
    </row>
    <row r="17" spans="1:7" ht="33" customHeight="1" x14ac:dyDescent="0.25">
      <c r="A17" s="72" t="s">
        <v>54</v>
      </c>
      <c r="B17" s="73"/>
      <c r="C17" s="74"/>
      <c r="D17" s="54" t="s">
        <v>55</v>
      </c>
      <c r="E17" s="56">
        <f>E18+E21+E25+E28+E31+E36</f>
        <v>27749786</v>
      </c>
      <c r="F17" s="56">
        <f t="shared" ref="F17:G17" si="6">F18+F21+F25+F28+F31+F36</f>
        <v>1097144</v>
      </c>
      <c r="G17" s="56">
        <f t="shared" si="6"/>
        <v>28846930</v>
      </c>
    </row>
    <row r="18" spans="1:7" x14ac:dyDescent="0.25">
      <c r="A18" s="87" t="s">
        <v>56</v>
      </c>
      <c r="B18" s="88"/>
      <c r="C18" s="89"/>
      <c r="D18" s="43" t="s">
        <v>57</v>
      </c>
      <c r="E18" s="45">
        <f t="shared" ref="E18:G18" si="7">E19</f>
        <v>3981684</v>
      </c>
      <c r="F18" s="45">
        <f t="shared" si="7"/>
        <v>0</v>
      </c>
      <c r="G18" s="45">
        <f t="shared" si="7"/>
        <v>3981684</v>
      </c>
    </row>
    <row r="19" spans="1:7" x14ac:dyDescent="0.25">
      <c r="A19" s="90">
        <v>3</v>
      </c>
      <c r="B19" s="91"/>
      <c r="C19" s="92"/>
      <c r="D19" s="44" t="s">
        <v>20</v>
      </c>
      <c r="E19" s="45">
        <f t="shared" ref="E19:G19" si="8">E20</f>
        <v>3981684</v>
      </c>
      <c r="F19" s="45">
        <f t="shared" si="8"/>
        <v>0</v>
      </c>
      <c r="G19" s="45">
        <f t="shared" si="8"/>
        <v>3981684</v>
      </c>
    </row>
    <row r="20" spans="1:7" x14ac:dyDescent="0.25">
      <c r="A20" s="93">
        <v>32</v>
      </c>
      <c r="B20" s="94"/>
      <c r="C20" s="95"/>
      <c r="D20" s="44" t="s">
        <v>30</v>
      </c>
      <c r="E20" s="8">
        <v>3981684</v>
      </c>
      <c r="F20" s="8">
        <f>G20-E20</f>
        <v>0</v>
      </c>
      <c r="G20" s="9">
        <v>3981684</v>
      </c>
    </row>
    <row r="21" spans="1:7" ht="15" customHeight="1" x14ac:dyDescent="0.25">
      <c r="A21" s="87" t="s">
        <v>58</v>
      </c>
      <c r="B21" s="88"/>
      <c r="C21" s="89"/>
      <c r="D21" s="43" t="s">
        <v>59</v>
      </c>
      <c r="E21" s="45">
        <f t="shared" ref="E21:G21" si="9">E22</f>
        <v>9152319</v>
      </c>
      <c r="F21" s="45">
        <f t="shared" si="9"/>
        <v>-2284188</v>
      </c>
      <c r="G21" s="45">
        <f t="shared" si="9"/>
        <v>6868131</v>
      </c>
    </row>
    <row r="22" spans="1:7" x14ac:dyDescent="0.25">
      <c r="A22" s="90">
        <v>3</v>
      </c>
      <c r="B22" s="91"/>
      <c r="C22" s="92"/>
      <c r="D22" s="44" t="s">
        <v>20</v>
      </c>
      <c r="E22" s="45">
        <f t="shared" ref="E22:G22" si="10">E23+E24</f>
        <v>9152319</v>
      </c>
      <c r="F22" s="45">
        <f t="shared" si="10"/>
        <v>-2284188</v>
      </c>
      <c r="G22" s="45">
        <f t="shared" si="10"/>
        <v>6868131</v>
      </c>
    </row>
    <row r="23" spans="1:7" x14ac:dyDescent="0.25">
      <c r="A23" s="93">
        <v>32</v>
      </c>
      <c r="B23" s="94"/>
      <c r="C23" s="95"/>
      <c r="D23" s="44" t="s">
        <v>30</v>
      </c>
      <c r="E23" s="8">
        <v>9087319</v>
      </c>
      <c r="F23" s="8">
        <f>G23-E23</f>
        <v>-2284188</v>
      </c>
      <c r="G23" s="9">
        <v>6803131</v>
      </c>
    </row>
    <row r="24" spans="1:7" x14ac:dyDescent="0.25">
      <c r="A24" s="46">
        <v>34</v>
      </c>
      <c r="B24" s="47"/>
      <c r="C24" s="48"/>
      <c r="D24" s="49" t="s">
        <v>46</v>
      </c>
      <c r="E24" s="8">
        <v>65000</v>
      </c>
      <c r="F24" s="8">
        <f>G24-E24</f>
        <v>0</v>
      </c>
      <c r="G24" s="9">
        <v>65000</v>
      </c>
    </row>
    <row r="25" spans="1:7" ht="15" customHeight="1" x14ac:dyDescent="0.25">
      <c r="A25" s="87" t="s">
        <v>60</v>
      </c>
      <c r="B25" s="88"/>
      <c r="C25" s="89"/>
      <c r="D25" s="43" t="s">
        <v>61</v>
      </c>
      <c r="E25" s="45">
        <f t="shared" ref="E25:G25" si="11">E26</f>
        <v>398168</v>
      </c>
      <c r="F25" s="45">
        <f t="shared" si="11"/>
        <v>3381332</v>
      </c>
      <c r="G25" s="45">
        <f t="shared" si="11"/>
        <v>3779500</v>
      </c>
    </row>
    <row r="26" spans="1:7" x14ac:dyDescent="0.25">
      <c r="A26" s="90">
        <v>3</v>
      </c>
      <c r="B26" s="91"/>
      <c r="C26" s="92"/>
      <c r="D26" s="44" t="s">
        <v>20</v>
      </c>
      <c r="E26" s="45">
        <f t="shared" ref="E26:G26" si="12">E27</f>
        <v>398168</v>
      </c>
      <c r="F26" s="45">
        <f t="shared" si="12"/>
        <v>3381332</v>
      </c>
      <c r="G26" s="45">
        <f t="shared" si="12"/>
        <v>3779500</v>
      </c>
    </row>
    <row r="27" spans="1:7" ht="25.5" x14ac:dyDescent="0.25">
      <c r="A27" s="93">
        <v>36</v>
      </c>
      <c r="B27" s="94"/>
      <c r="C27" s="95"/>
      <c r="D27" s="44" t="s">
        <v>47</v>
      </c>
      <c r="E27" s="8">
        <v>398168</v>
      </c>
      <c r="F27" s="8">
        <f>G27-E27</f>
        <v>3381332</v>
      </c>
      <c r="G27" s="9">
        <v>3779500</v>
      </c>
    </row>
    <row r="28" spans="1:7" ht="15" customHeight="1" x14ac:dyDescent="0.25">
      <c r="A28" s="87" t="s">
        <v>62</v>
      </c>
      <c r="B28" s="88"/>
      <c r="C28" s="89"/>
      <c r="D28" s="43" t="s">
        <v>63</v>
      </c>
      <c r="E28" s="45">
        <f t="shared" ref="E28:G28" si="13">E29</f>
        <v>290236</v>
      </c>
      <c r="F28" s="45">
        <f t="shared" si="13"/>
        <v>0</v>
      </c>
      <c r="G28" s="45">
        <f t="shared" si="13"/>
        <v>290236</v>
      </c>
    </row>
    <row r="29" spans="1:7" ht="25.5" x14ac:dyDescent="0.25">
      <c r="A29" s="90">
        <v>4</v>
      </c>
      <c r="B29" s="91"/>
      <c r="C29" s="92"/>
      <c r="D29" s="44" t="s">
        <v>22</v>
      </c>
      <c r="E29" s="45">
        <f t="shared" ref="E29:G29" si="14">E30</f>
        <v>290236</v>
      </c>
      <c r="F29" s="45">
        <f t="shared" si="14"/>
        <v>0</v>
      </c>
      <c r="G29" s="45">
        <f t="shared" si="14"/>
        <v>290236</v>
      </c>
    </row>
    <row r="30" spans="1:7" ht="25.5" x14ac:dyDescent="0.25">
      <c r="A30" s="40">
        <v>45</v>
      </c>
      <c r="B30" s="41"/>
      <c r="C30" s="42"/>
      <c r="D30" s="44" t="s">
        <v>49</v>
      </c>
      <c r="E30" s="8">
        <v>290236</v>
      </c>
      <c r="F30" s="8">
        <f>G30-E30</f>
        <v>0</v>
      </c>
      <c r="G30" s="9">
        <v>290236</v>
      </c>
    </row>
    <row r="31" spans="1:7" ht="27.75" customHeight="1" x14ac:dyDescent="0.25">
      <c r="A31" s="87" t="s">
        <v>64</v>
      </c>
      <c r="B31" s="88"/>
      <c r="C31" s="89"/>
      <c r="D31" s="43" t="s">
        <v>65</v>
      </c>
      <c r="E31" s="45">
        <f t="shared" ref="E31:G31" si="15">E32+E34</f>
        <v>2291295</v>
      </c>
      <c r="F31" s="45">
        <f t="shared" si="15"/>
        <v>0</v>
      </c>
      <c r="G31" s="45">
        <f t="shared" si="15"/>
        <v>2291295</v>
      </c>
    </row>
    <row r="32" spans="1:7" x14ac:dyDescent="0.25">
      <c r="A32" s="90">
        <v>3</v>
      </c>
      <c r="B32" s="91"/>
      <c r="C32" s="92"/>
      <c r="D32" s="44" t="s">
        <v>20</v>
      </c>
      <c r="E32" s="45">
        <f t="shared" ref="E32:G32" si="16">E33</f>
        <v>924935</v>
      </c>
      <c r="F32" s="45">
        <f t="shared" si="16"/>
        <v>0</v>
      </c>
      <c r="G32" s="45">
        <f t="shared" si="16"/>
        <v>924935</v>
      </c>
    </row>
    <row r="33" spans="1:7" x14ac:dyDescent="0.25">
      <c r="A33" s="93">
        <v>32</v>
      </c>
      <c r="B33" s="94"/>
      <c r="C33" s="95"/>
      <c r="D33" s="44" t="s">
        <v>30</v>
      </c>
      <c r="E33" s="8">
        <v>924935</v>
      </c>
      <c r="F33" s="8">
        <f>G33-E33</f>
        <v>0</v>
      </c>
      <c r="G33" s="9">
        <v>924935</v>
      </c>
    </row>
    <row r="34" spans="1:7" ht="25.5" x14ac:dyDescent="0.25">
      <c r="A34" s="90">
        <v>4</v>
      </c>
      <c r="B34" s="91"/>
      <c r="C34" s="92"/>
      <c r="D34" s="50" t="s">
        <v>22</v>
      </c>
      <c r="E34" s="45">
        <f t="shared" ref="E34:G34" si="17">E35</f>
        <v>1366360</v>
      </c>
      <c r="F34" s="45">
        <f t="shared" si="17"/>
        <v>0</v>
      </c>
      <c r="G34" s="45">
        <f t="shared" si="17"/>
        <v>1366360</v>
      </c>
    </row>
    <row r="35" spans="1:7" ht="25.5" x14ac:dyDescent="0.25">
      <c r="A35" s="51">
        <v>45</v>
      </c>
      <c r="B35" s="52"/>
      <c r="C35" s="53"/>
      <c r="D35" s="50" t="s">
        <v>49</v>
      </c>
      <c r="E35" s="8">
        <v>1366360</v>
      </c>
      <c r="F35" s="8">
        <f>G35-E35</f>
        <v>0</v>
      </c>
      <c r="G35" s="9">
        <v>1366360</v>
      </c>
    </row>
    <row r="36" spans="1:7" ht="25.5" customHeight="1" x14ac:dyDescent="0.25">
      <c r="A36" s="87" t="s">
        <v>72</v>
      </c>
      <c r="B36" s="88"/>
      <c r="C36" s="89"/>
      <c r="D36" s="62" t="s">
        <v>73</v>
      </c>
      <c r="E36" s="45">
        <f>E37</f>
        <v>11636084</v>
      </c>
      <c r="F36" s="45">
        <f t="shared" ref="F36:G36" si="18">F37</f>
        <v>0</v>
      </c>
      <c r="G36" s="45">
        <f t="shared" si="18"/>
        <v>11636084</v>
      </c>
    </row>
    <row r="37" spans="1:7" x14ac:dyDescent="0.25">
      <c r="A37" s="90">
        <v>3</v>
      </c>
      <c r="B37" s="91"/>
      <c r="C37" s="92"/>
      <c r="D37" s="61" t="s">
        <v>20</v>
      </c>
      <c r="E37" s="45">
        <f t="shared" ref="E37:G37" si="19">E38</f>
        <v>11636084</v>
      </c>
      <c r="F37" s="45">
        <f t="shared" si="19"/>
        <v>0</v>
      </c>
      <c r="G37" s="45">
        <f t="shared" si="19"/>
        <v>11636084</v>
      </c>
    </row>
    <row r="38" spans="1:7" x14ac:dyDescent="0.25">
      <c r="A38" s="93">
        <v>32</v>
      </c>
      <c r="B38" s="94"/>
      <c r="C38" s="95"/>
      <c r="D38" s="61" t="s">
        <v>30</v>
      </c>
      <c r="E38" s="8">
        <v>11636084</v>
      </c>
      <c r="F38" s="8">
        <f>G38-E38</f>
        <v>0</v>
      </c>
      <c r="G38" s="9">
        <v>11636084</v>
      </c>
    </row>
    <row r="39" spans="1:7" ht="30" customHeight="1" x14ac:dyDescent="0.25">
      <c r="A39" s="72" t="s">
        <v>66</v>
      </c>
      <c r="B39" s="73"/>
      <c r="C39" s="74"/>
      <c r="D39" s="54" t="s">
        <v>67</v>
      </c>
      <c r="E39" s="56">
        <f t="shared" ref="E39:G39" si="20">E40</f>
        <v>463681</v>
      </c>
      <c r="F39" s="56">
        <f t="shared" si="20"/>
        <v>8500</v>
      </c>
      <c r="G39" s="56">
        <f t="shared" si="20"/>
        <v>472181</v>
      </c>
    </row>
    <row r="40" spans="1:7" ht="15" customHeight="1" x14ac:dyDescent="0.25">
      <c r="A40" s="87" t="s">
        <v>68</v>
      </c>
      <c r="B40" s="88"/>
      <c r="C40" s="89"/>
      <c r="D40" s="43" t="s">
        <v>67</v>
      </c>
      <c r="E40" s="45">
        <f t="shared" ref="E40:G40" si="21">E41+E43+E45</f>
        <v>463681</v>
      </c>
      <c r="F40" s="45">
        <f t="shared" si="21"/>
        <v>8500</v>
      </c>
      <c r="G40" s="45">
        <f t="shared" si="21"/>
        <v>472181</v>
      </c>
    </row>
    <row r="41" spans="1:7" x14ac:dyDescent="0.25">
      <c r="A41" s="90">
        <v>3</v>
      </c>
      <c r="B41" s="91"/>
      <c r="C41" s="92"/>
      <c r="D41" s="39" t="s">
        <v>20</v>
      </c>
      <c r="E41" s="45">
        <f t="shared" ref="E41:G41" si="22">E42</f>
        <v>76500</v>
      </c>
      <c r="F41" s="45">
        <f t="shared" si="22"/>
        <v>8500</v>
      </c>
      <c r="G41" s="45">
        <f t="shared" si="22"/>
        <v>85000</v>
      </c>
    </row>
    <row r="42" spans="1:7" x14ac:dyDescent="0.25">
      <c r="A42" s="93">
        <v>34</v>
      </c>
      <c r="B42" s="94"/>
      <c r="C42" s="95"/>
      <c r="D42" s="39" t="s">
        <v>46</v>
      </c>
      <c r="E42" s="8">
        <v>76500</v>
      </c>
      <c r="F42" s="8">
        <f>G42-E42</f>
        <v>8500</v>
      </c>
      <c r="G42" s="9">
        <v>85000</v>
      </c>
    </row>
    <row r="43" spans="1:7" ht="25.5" x14ac:dyDescent="0.25">
      <c r="A43" s="90">
        <v>4</v>
      </c>
      <c r="B43" s="91"/>
      <c r="C43" s="92"/>
      <c r="D43" s="49" t="s">
        <v>22</v>
      </c>
      <c r="E43" s="45">
        <f t="shared" ref="E43:G43" si="23">E44</f>
        <v>0</v>
      </c>
      <c r="F43" s="45">
        <f t="shared" si="23"/>
        <v>0</v>
      </c>
      <c r="G43" s="45">
        <f t="shared" si="23"/>
        <v>0</v>
      </c>
    </row>
    <row r="44" spans="1:7" ht="25.5" x14ac:dyDescent="0.25">
      <c r="A44" s="46">
        <v>45</v>
      </c>
      <c r="B44" s="47"/>
      <c r="C44" s="48"/>
      <c r="D44" s="49" t="s">
        <v>49</v>
      </c>
      <c r="E44" s="8">
        <v>0</v>
      </c>
      <c r="F44" s="8">
        <f>G44-E44</f>
        <v>0</v>
      </c>
      <c r="G44" s="9">
        <v>0</v>
      </c>
    </row>
    <row r="45" spans="1:7" ht="25.5" x14ac:dyDescent="0.25">
      <c r="A45" s="90">
        <v>5</v>
      </c>
      <c r="B45" s="91"/>
      <c r="C45" s="92"/>
      <c r="D45" s="39" t="s">
        <v>25</v>
      </c>
      <c r="E45" s="45">
        <f t="shared" ref="E45:G45" si="24">E46</f>
        <v>387181</v>
      </c>
      <c r="F45" s="45">
        <f t="shared" si="24"/>
        <v>0</v>
      </c>
      <c r="G45" s="45">
        <f t="shared" si="24"/>
        <v>387181</v>
      </c>
    </row>
    <row r="46" spans="1:7" ht="25.5" x14ac:dyDescent="0.25">
      <c r="A46" s="93">
        <v>54</v>
      </c>
      <c r="B46" s="94"/>
      <c r="C46" s="95"/>
      <c r="D46" s="39" t="s">
        <v>32</v>
      </c>
      <c r="E46" s="8">
        <v>387181</v>
      </c>
      <c r="F46" s="8">
        <f>G46-E46</f>
        <v>0</v>
      </c>
      <c r="G46" s="9">
        <v>387181</v>
      </c>
    </row>
  </sheetData>
  <mergeCells count="37">
    <mergeCell ref="A32:C32"/>
    <mergeCell ref="A25:C25"/>
    <mergeCell ref="A26:C26"/>
    <mergeCell ref="A28:C28"/>
    <mergeCell ref="A29:C29"/>
    <mergeCell ref="A31:C31"/>
    <mergeCell ref="A1:G1"/>
    <mergeCell ref="A3:G3"/>
    <mergeCell ref="A5:C5"/>
    <mergeCell ref="A9:C9"/>
    <mergeCell ref="A15:C15"/>
    <mergeCell ref="A10:C10"/>
    <mergeCell ref="A6:C6"/>
    <mergeCell ref="A8:C8"/>
    <mergeCell ref="A7:C7"/>
    <mergeCell ref="A46:C46"/>
    <mergeCell ref="A14:C14"/>
    <mergeCell ref="A45:C45"/>
    <mergeCell ref="A27:C27"/>
    <mergeCell ref="A40:C40"/>
    <mergeCell ref="A41:C41"/>
    <mergeCell ref="A18:C18"/>
    <mergeCell ref="A19:C19"/>
    <mergeCell ref="A20:C20"/>
    <mergeCell ref="A17:C17"/>
    <mergeCell ref="A39:C39"/>
    <mergeCell ref="A21:C21"/>
    <mergeCell ref="A22:C22"/>
    <mergeCell ref="A23:C23"/>
    <mergeCell ref="A16:C16"/>
    <mergeCell ref="A33:C33"/>
    <mergeCell ref="A36:C36"/>
    <mergeCell ref="A37:C37"/>
    <mergeCell ref="A38:C38"/>
    <mergeCell ref="A34:C34"/>
    <mergeCell ref="A43:C43"/>
    <mergeCell ref="A42:C42"/>
  </mergeCells>
  <pageMargins left="0.7" right="0.7" top="0.75" bottom="0.75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 EUR</vt:lpstr>
      <vt:lpstr> Račun prihoda i rashoda</vt:lpstr>
      <vt:lpstr>Račun financiranja</vt:lpstr>
      <vt:lpstr>POSEBNI DIO</vt:lpstr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Snježana Rendulić</cp:lastModifiedBy>
  <cp:lastPrinted>2023-12-06T10:01:12Z</cp:lastPrinted>
  <dcterms:created xsi:type="dcterms:W3CDTF">2022-08-12T12:51:27Z</dcterms:created>
  <dcterms:modified xsi:type="dcterms:W3CDTF">2023-12-06T10:08:55Z</dcterms:modified>
</cp:coreProperties>
</file>